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З-2023\375\ЗЦП 1 ЛС и ИМН\"/>
    </mc:Choice>
  </mc:AlternateContent>
  <bookViews>
    <workbookView xWindow="0" yWindow="0" windowWidth="19905" windowHeight="7290"/>
  </bookViews>
  <sheets>
    <sheet name="Протокол итогов ЗЦП" sheetId="1" r:id="rId1"/>
  </sheets>
  <definedNames>
    <definedName name="_xlnm._FilterDatabase" localSheetId="0" hidden="1">'Протокол итогов ЗЦП'!$A$30:$AB$32</definedName>
    <definedName name="_xlnm.Print_Area" localSheetId="0">'Протокол итогов ЗЦП'!$A$1:$V$116</definedName>
  </definedNames>
  <calcPr calcId="162913"/>
</workbook>
</file>

<file path=xl/calcChain.xml><?xml version="1.0" encoding="utf-8"?>
<calcChain xmlns="http://schemas.openxmlformats.org/spreadsheetml/2006/main">
  <c r="V63" i="1" l="1"/>
  <c r="V48" i="1" l="1"/>
  <c r="F102" i="1"/>
  <c r="T67" i="1" l="1"/>
  <c r="V67" i="1" s="1"/>
  <c r="T33" i="1"/>
  <c r="V33" i="1" s="1"/>
  <c r="B86" i="1"/>
  <c r="B105" i="1" s="1"/>
  <c r="B85" i="1"/>
  <c r="B84" i="1"/>
  <c r="B103" i="1" s="1"/>
  <c r="B83" i="1"/>
  <c r="B82" i="1"/>
  <c r="B81" i="1"/>
  <c r="B100" i="1" s="1"/>
  <c r="B80" i="1"/>
  <c r="B79" i="1"/>
  <c r="B78" i="1"/>
  <c r="B99" i="1" s="1"/>
  <c r="B77" i="1"/>
  <c r="B98" i="1" s="1"/>
  <c r="B76" i="1"/>
  <c r="B97" i="1" s="1"/>
  <c r="B75" i="1"/>
  <c r="B96" i="1" s="1"/>
  <c r="T66" i="1"/>
  <c r="V66" i="1" s="1"/>
  <c r="T68" i="1"/>
  <c r="V68" i="1" s="1"/>
  <c r="T69" i="1"/>
  <c r="V69" i="1" s="1"/>
  <c r="T65" i="1"/>
  <c r="V65" i="1" s="1"/>
  <c r="T63" i="1"/>
  <c r="F105" i="1" s="1"/>
  <c r="T62" i="1"/>
  <c r="V62" i="1" s="1"/>
  <c r="T61" i="1"/>
  <c r="V61" i="1" s="1"/>
  <c r="T60" i="1"/>
  <c r="V60" i="1" s="1"/>
  <c r="F97" i="1" s="1"/>
  <c r="T58" i="1"/>
  <c r="V58" i="1" s="1"/>
  <c r="T56" i="1"/>
  <c r="V56" i="1" s="1"/>
  <c r="F96" i="1" s="1"/>
  <c r="T54" i="1"/>
  <c r="V54" i="1" s="1"/>
  <c r="T53" i="1"/>
  <c r="V53" i="1" s="1"/>
  <c r="T51" i="1"/>
  <c r="V51" i="1" s="1"/>
  <c r="T50" i="1"/>
  <c r="V50" i="1" s="1"/>
  <c r="T49" i="1"/>
  <c r="V49" i="1" s="1"/>
  <c r="T48" i="1"/>
  <c r="T47" i="1"/>
  <c r="V47" i="1" s="1"/>
  <c r="F99" i="1" s="1"/>
  <c r="T46" i="1"/>
  <c r="V46" i="1" s="1"/>
  <c r="T43" i="1"/>
  <c r="V43" i="1" s="1"/>
  <c r="T38" i="1"/>
  <c r="V38" i="1" s="1"/>
  <c r="T39" i="1"/>
  <c r="V39" i="1" s="1"/>
  <c r="T40" i="1"/>
  <c r="V40" i="1" s="1"/>
  <c r="T41" i="1"/>
  <c r="V41" i="1" s="1"/>
  <c r="T42" i="1"/>
  <c r="V42" i="1" s="1"/>
  <c r="T44" i="1"/>
  <c r="V44" i="1" s="1"/>
  <c r="T45" i="1"/>
  <c r="V45" i="1" s="1"/>
  <c r="T37" i="1"/>
  <c r="V37" i="1" s="1"/>
  <c r="T35" i="1"/>
  <c r="V35" i="1" s="1"/>
  <c r="T34" i="1"/>
  <c r="V34" i="1" s="1"/>
  <c r="F98" i="1" s="1"/>
  <c r="S31" i="1"/>
  <c r="R31" i="1"/>
  <c r="Q31" i="1"/>
  <c r="P31" i="1"/>
  <c r="O31" i="1"/>
  <c r="N31" i="1"/>
  <c r="M31" i="1"/>
  <c r="L31" i="1"/>
  <c r="K31" i="1"/>
  <c r="J31" i="1"/>
  <c r="I31" i="1"/>
  <c r="H31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F100" i="1" l="1"/>
  <c r="V70" i="1"/>
  <c r="F104" i="1"/>
  <c r="F101" i="1"/>
  <c r="F103" i="1"/>
  <c r="F106" i="1" l="1"/>
  <c r="B104" i="1"/>
  <c r="B102" i="1"/>
  <c r="B101" i="1"/>
  <c r="W70" i="1" l="1"/>
  <c r="G70" i="1"/>
</calcChain>
</file>

<file path=xl/sharedStrings.xml><?xml version="1.0" encoding="utf-8"?>
<sst xmlns="http://schemas.openxmlformats.org/spreadsheetml/2006/main" count="222" uniqueCount="150">
  <si>
    <t>№</t>
  </si>
  <si>
    <t>Наименование</t>
  </si>
  <si>
    <t>Техническая спецификация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</si>
  <si>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</si>
  <si>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</si>
  <si>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</si>
  <si>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</si>
  <si>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</si>
  <si>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</si>
  <si>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</si>
  <si>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</si>
  <si>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</si>
  <si>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</si>
  <si>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</si>
  <si>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</si>
  <si>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</si>
  <si>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</si>
  <si>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</si>
  <si>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</si>
  <si>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</si>
  <si>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</si>
  <si>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инвалидов Отечественной войны» МЗ РК .</t>
    </r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</si>
  <si>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</si>
  <si>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РКП на ПХВ «Республиканский клинический госпиталь для инвалидов Отечественной войны» МЗ РК </t>
  </si>
  <si>
    <t>шт</t>
  </si>
  <si>
    <t>ТОО "INKAR"</t>
  </si>
  <si>
    <t>ТОО "Kelun-Kazpharm"</t>
  </si>
  <si>
    <t>фл</t>
  </si>
  <si>
    <t>таб</t>
  </si>
  <si>
    <t>г.Алматы, пр. Сейсуллина, уг.ул.Маметовой, д.404/67</t>
  </si>
  <si>
    <t>г.Алматы, пр.Суюнбая 153</t>
  </si>
  <si>
    <t xml:space="preserve">Заведующая аптекой ______________________________Кимадиева Г.К. </t>
  </si>
  <si>
    <t>рулон</t>
  </si>
  <si>
    <t>Спирт этиловый 70 % - 50,0мл</t>
  </si>
  <si>
    <t xml:space="preserve">шприц однораз. 5,0 мл 3-х компонентный </t>
  </si>
  <si>
    <t xml:space="preserve">Цена </t>
  </si>
  <si>
    <t>Зопиклон</t>
  </si>
  <si>
    <t>Раствор калия иодида 3% 400,0мл наружное</t>
  </si>
  <si>
    <t>Раствор кальция хлорид  3% 400,0мл наружное</t>
  </si>
  <si>
    <t xml:space="preserve">Раствор натрия бромида 3% 400,0 наружное </t>
  </si>
  <si>
    <t>Раствор магния сульфат 5% 400,0мл наружное</t>
  </si>
  <si>
    <t>Перекись водорода р-р для наружн.применения 6% 500 мл</t>
  </si>
  <si>
    <t>Раствор фурациллина 0,02% -400 мл стерильно</t>
  </si>
  <si>
    <t>Бинт нестерильный</t>
  </si>
  <si>
    <t>штука</t>
  </si>
  <si>
    <t>Вазелин</t>
  </si>
  <si>
    <t>кг</t>
  </si>
  <si>
    <t>Парафин</t>
  </si>
  <si>
    <t>уп</t>
  </si>
  <si>
    <t>Игла бабочка</t>
  </si>
  <si>
    <t>Простыни из нетканного материала</t>
  </si>
  <si>
    <t>Спирт этиловый</t>
  </si>
  <si>
    <t>шприц однораз. 10 мл 3-х компонентный</t>
  </si>
  <si>
    <t>шприц однораз. 2,0 мл 3-х компонентный</t>
  </si>
  <si>
    <t xml:space="preserve">Итого </t>
  </si>
  <si>
    <t>ТОО "ІСКЕР МЕДВЕРВИС"</t>
  </si>
  <si>
    <t>ТОО "МФК Биола"</t>
  </si>
  <si>
    <t>ТОО "Аудан-Дәрі"</t>
  </si>
  <si>
    <t>ТОО Альянс-Фарм"</t>
  </si>
  <si>
    <t xml:space="preserve">                                                                        об итогах  закупок  Закуп  лекарственных средств и медицинских изделий, фармацевтических услуг  способом «Запроса ценовых предложений», согласно Постановления Правительства Республики Казахстан от 04  июня 2021 года № 375</t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</si>
  <si>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>Закуп  лекарственных средств и изделий медицинского назначения</t>
    </r>
  </si>
  <si>
    <t>В соответствии с Главой 9 Постановления Правительства РК № 375 от 04 июня 2021 года  "Об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услуг" провели закупки, способом запроса ценовых предложений.</t>
  </si>
  <si>
    <t>г.Алматы, м-н Самал-1, дом 1</t>
  </si>
  <si>
    <t>г.Алматы  ул.Монгольская д.44</t>
  </si>
  <si>
    <t>Протокол №1</t>
  </si>
  <si>
    <t>№ закупки:1</t>
  </si>
  <si>
    <r>
      <t>Дата  протокола: 30.</t>
    </r>
    <r>
      <rPr>
        <b/>
        <sz val="9"/>
        <rFont val="Times New Roman"/>
        <family val="1"/>
        <charset val="204"/>
      </rPr>
      <t xml:space="preserve"> 01. 2023 г, время: 12 часов 00 минут</t>
    </r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</si>
  <si>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23.01</t>
    </r>
    <r>
      <rPr>
        <b/>
        <sz val="9"/>
        <rFont val="Times New Roman"/>
        <family val="1"/>
        <charset val="204"/>
      </rPr>
      <t xml:space="preserve">.2023 г. с 10:00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</si>
  <si>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t>ТОО "Anirise"</t>
  </si>
  <si>
    <t xml:space="preserve">        26.01.2023г,    11: 53 мин</t>
  </si>
  <si>
    <t>ТОО "РЭМИ"</t>
  </si>
  <si>
    <t xml:space="preserve">        26.01.2023г,    15: 00 мин</t>
  </si>
  <si>
    <t xml:space="preserve">        27.01.2023г,    09: 20 мин</t>
  </si>
  <si>
    <t xml:space="preserve">        27.01.2023г,    11: 10 мин</t>
  </si>
  <si>
    <t>ТОО "ЭМИТИ Интернешнл"</t>
  </si>
  <si>
    <t xml:space="preserve">        27.01.2023г,    15: 40 мин</t>
  </si>
  <si>
    <t>ТОО "VITA PHARMA"</t>
  </si>
  <si>
    <t xml:space="preserve">        27.01.2023г,    17: 00 мин</t>
  </si>
  <si>
    <t>ТОО "Нео Лайф"</t>
  </si>
  <si>
    <t xml:space="preserve">        30.01.2023г,    08: 40 мин</t>
  </si>
  <si>
    <t xml:space="preserve">        30.01.2023г,    09: 00 мин</t>
  </si>
  <si>
    <t xml:space="preserve">        30.01.2023г,    09: 20 мин</t>
  </si>
  <si>
    <t xml:space="preserve">        30.01.2023г,    09: 30 мин</t>
  </si>
  <si>
    <t xml:space="preserve">        30.01.2023г,    09: 40 мин</t>
  </si>
  <si>
    <t>ТОО "Labtechnology"</t>
  </si>
  <si>
    <t xml:space="preserve">        30.01.2023г,    09: 45 мин</t>
  </si>
  <si>
    <t>Левокарнитин</t>
  </si>
  <si>
    <t>Глюкоза</t>
  </si>
  <si>
    <t>Фамотидин</t>
  </si>
  <si>
    <t xml:space="preserve"> Бронхолитичес кая смесь</t>
  </si>
  <si>
    <t xml:space="preserve">Раствор эуфиллина  </t>
  </si>
  <si>
    <t>Раствор папаверина</t>
  </si>
  <si>
    <t xml:space="preserve">Раствор новокаина </t>
  </si>
  <si>
    <t xml:space="preserve">Раствор калия иодида </t>
  </si>
  <si>
    <t xml:space="preserve">Раствор кальция хлорид  </t>
  </si>
  <si>
    <t xml:space="preserve">Раствор натрия бромида </t>
  </si>
  <si>
    <t xml:space="preserve">Раствор магния сульфат </t>
  </si>
  <si>
    <t xml:space="preserve">Перекись водорода </t>
  </si>
  <si>
    <t xml:space="preserve">Раствор фурациллина </t>
  </si>
  <si>
    <t xml:space="preserve">Бумага для ЭКГ </t>
  </si>
  <si>
    <t>Гель для УЗИ</t>
  </si>
  <si>
    <t>Катетер Фолея</t>
  </si>
  <si>
    <t>Катетер перифирический  р</t>
  </si>
  <si>
    <t>Крафт бумага</t>
  </si>
  <si>
    <t>Кленка подкладная</t>
  </si>
  <si>
    <t>Наконечники ректальные</t>
  </si>
  <si>
    <t>Презерватив латексные</t>
  </si>
  <si>
    <t xml:space="preserve"> Соль для ванн морская </t>
  </si>
  <si>
    <t>ТЕСТ полоски на глюкометры  Елемент</t>
  </si>
  <si>
    <t>ТЕСТ полоски на глюкометры Сателлит экспресс</t>
  </si>
  <si>
    <t>Тонометр механический</t>
  </si>
  <si>
    <t xml:space="preserve">шприц 3-х компонентный </t>
  </si>
  <si>
    <t xml:space="preserve">Электрод одноразовый </t>
  </si>
  <si>
    <t>раствор для инъекции 1г. 5мл</t>
  </si>
  <si>
    <t>амп</t>
  </si>
  <si>
    <t>раствор для инъекции 5% 200мл</t>
  </si>
  <si>
    <t>таблетки 7,5мг</t>
  </si>
  <si>
    <t>порошок для инъекции 20мг</t>
  </si>
  <si>
    <t xml:space="preserve"> Бронхолитическая смесь</t>
  </si>
  <si>
    <t>Раствор эуфиллина  2,4% 400</t>
  </si>
  <si>
    <t>Раствор папаверина г/х 1% 400</t>
  </si>
  <si>
    <t>Раствор новокаина 0,5% 400</t>
  </si>
  <si>
    <t xml:space="preserve"> для ЭКГ аппарат EDAN SE-601B, лента диаграммная, разм.110*140*142</t>
  </si>
  <si>
    <t xml:space="preserve"> для ЭКГ аппарат BTL-08, разм.210*280*250</t>
  </si>
  <si>
    <t>Бинт нестерильный 7м х 14 см</t>
  </si>
  <si>
    <t>Гель для УЗИ 5кг.</t>
  </si>
  <si>
    <t>кан</t>
  </si>
  <si>
    <t xml:space="preserve">одноразовый  в комплекте с луэр-адаптером и держателем размеры №  21; 22G с  катетером не более 19см </t>
  </si>
  <si>
    <t>Катетер Фолея 2-х ходовой с силиконовым покрытием № 16,18,20</t>
  </si>
  <si>
    <t>Катетер перифирический  разм.G  20, 22</t>
  </si>
  <si>
    <t>Крафт бумага 78г 100мерт ширина не менее 103см.</t>
  </si>
  <si>
    <t xml:space="preserve"> ГОСТу 3251-91 Клеенка подкладная с поливинилхлоридным покрытием ширина 1метр в рулоне 25метр.  </t>
  </si>
  <si>
    <t>метр</t>
  </si>
  <si>
    <t>ГОСТ 32336-2013, Презерватив латексные №3 с не аромат. смазкой "Ванька-Встанька" гладкий</t>
  </si>
  <si>
    <t>Простыня из нетканого материала одноразовая нестерильная, размером  100см х 80см, 50 шт в рулоне пл. не менее 28г/кв.м</t>
  </si>
  <si>
    <t xml:space="preserve"> Соль для ванн морская 1000г.</t>
  </si>
  <si>
    <t>тест полосы № 50 на  глюкометр  "Element"</t>
  </si>
  <si>
    <t>тест полосы № 50 на глюкометр "Сателлит"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</si>
  <si>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 ТОО "Anirise",  ТОО "РЭМИ",   ТОО "Kelun-Kazpharm",  ТОО "ІСКЕР МЕДВЕРВИС",  ТОО "ЭМИТИ Интернешнл",  ТОО "VITA PHARMA",   ТОО "Нео Лайф",   ТОО "МФК Биола",  ТОО "INKAR",   ТОО "Альянс-Фарм",   ТОО "Аудан-Дәрі",  ТОО "Labtechnology".</t>
  </si>
  <si>
    <t>И.о. директора _______________Алтынбеков А.П.</t>
  </si>
  <si>
    <t xml:space="preserve">   2. Закуп  не состоялся по следующим лотам: 4; 20; 23; 25; 27; 32.</t>
  </si>
  <si>
    <t>г.Алматы, ул. Розы Баглановой, д.№83А</t>
  </si>
  <si>
    <t>г.Алматы, м-н Аксай 4 дом 117А</t>
  </si>
  <si>
    <t>г.Алматы, ул. Байзакова, дом 280, н.п.3</t>
  </si>
  <si>
    <t>г.Алматинская область, Карасайский район, Ельтайский с/о, с.Кокузек, д.1147</t>
  </si>
  <si>
    <t>г.Алматы, ул. Джетысуйская 25/41</t>
  </si>
  <si>
    <t>г.Алматы, ул. Декабристов, д.10</t>
  </si>
  <si>
    <t xml:space="preserve">Менеджер  по государственным закупкам__________________________Джандаулетова А.Ш. </t>
  </si>
  <si>
    <t xml:space="preserve">Основания отклонения тендерных заявок: отсутствует </t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</si>
  <si>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30.01.2023 г, до 10:00 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</si>
</sst>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0_);\(0\)"/>
    <numFmt numFmtId="166" formatCode="_-* #,##0\ _₸_-;\-* #,##0\ _₸_-;_-* &quot;-&quot;??\ _₸_-;_-@_-"/>
    <numFmt numFmtId="167" formatCode="_-* #,##0.0\ _₽_-;\-* #,##0.0\ _₽_-;_-* &quot;-&quot;??\ _₽_-;_-@_-"/>
  </numFmts>
  <fonts count="2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0" fontId="16" fillId="0" borderId="0"/>
    <xf numFmtId="43" fontId="20" fillId="0" borderId="0" applyFont="0" applyFill="0" applyBorder="0" applyAlignment="0" applyProtection="0"/>
  </cellStyleXfs>
  <cellXfs count="2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/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166" fontId="4" fillId="2" borderId="3" xfId="6" applyNumberFormat="1" applyFont="1" applyFill="1" applyBorder="1" applyAlignment="1">
      <alignment vertical="center" wrapText="1"/>
    </xf>
    <xf numFmtId="0" fontId="1" fillId="2" borderId="0" xfId="0" applyFont="1" applyFill="1" applyBorder="1"/>
    <xf numFmtId="0" fontId="1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164" fontId="1" fillId="2" borderId="0" xfId="6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8" fillId="2" borderId="0" xfId="0" applyFont="1" applyFill="1"/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top" wrapText="1"/>
    </xf>
    <xf numFmtId="0" fontId="15" fillId="2" borderId="3" xfId="1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21" fillId="2" borderId="3" xfId="0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vertical="center" wrapText="1"/>
    </xf>
    <xf numFmtId="0" fontId="22" fillId="2" borderId="3" xfId="1" applyNumberFormat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left" vertical="center"/>
    </xf>
    <xf numFmtId="0" fontId="23" fillId="2" borderId="3" xfId="1" applyNumberFormat="1" applyFont="1" applyFill="1" applyBorder="1" applyAlignment="1">
      <alignment horizontal="center" vertical="center"/>
    </xf>
    <xf numFmtId="164" fontId="24" fillId="2" borderId="3" xfId="6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/>
    </xf>
    <xf numFmtId="164" fontId="4" fillId="2" borderId="0" xfId="6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 wrapText="1"/>
    </xf>
    <xf numFmtId="0" fontId="19" fillId="2" borderId="0" xfId="0" applyFont="1" applyFill="1"/>
    <xf numFmtId="0" fontId="7" fillId="2" borderId="0" xfId="0" applyFont="1" applyFill="1" applyAlignment="1">
      <alignment vertical="center" wrapText="1"/>
    </xf>
    <xf numFmtId="164" fontId="7" fillId="2" borderId="0" xfId="6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7" fillId="2" borderId="0" xfId="0" applyFont="1" applyFill="1"/>
    <xf numFmtId="166" fontId="4" fillId="6" borderId="3" xfId="6" applyNumberFormat="1" applyFont="1" applyFill="1" applyBorder="1" applyAlignment="1">
      <alignment vertical="center" wrapText="1"/>
    </xf>
    <xf numFmtId="166" fontId="4" fillId="7" borderId="3" xfId="6" applyNumberFormat="1" applyFont="1" applyFill="1" applyBorder="1" applyAlignment="1">
      <alignment vertical="center" wrapText="1"/>
    </xf>
    <xf numFmtId="166" fontId="4" fillId="5" borderId="3" xfId="6" applyNumberFormat="1" applyFont="1" applyFill="1" applyBorder="1" applyAlignment="1">
      <alignment vertical="center" wrapText="1"/>
    </xf>
    <xf numFmtId="166" fontId="4" fillId="4" borderId="3" xfId="6" applyNumberFormat="1" applyFont="1" applyFill="1" applyBorder="1" applyAlignment="1">
      <alignment vertical="center" wrapText="1"/>
    </xf>
    <xf numFmtId="0" fontId="19" fillId="2" borderId="0" xfId="0" applyFont="1" applyFill="1" applyAlignment="1"/>
    <xf numFmtId="0" fontId="1" fillId="2" borderId="0" xfId="0" applyFont="1" applyFill="1" applyAlignment="1">
      <alignment horizontal="left" vertical="center" wrapText="1"/>
    </xf>
    <xf numFmtId="4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39" fontId="26" fillId="2" borderId="3" xfId="6" applyNumberFormat="1" applyFont="1" applyFill="1" applyBorder="1" applyAlignment="1" applyProtection="1">
      <alignment horizontal="right" vertical="center"/>
    </xf>
    <xf numFmtId="0" fontId="25" fillId="2" borderId="3" xfId="6" applyNumberFormat="1" applyFont="1" applyFill="1" applyBorder="1" applyAlignment="1">
      <alignment horizontal="center" vertical="center" wrapText="1"/>
    </xf>
    <xf numFmtId="167" fontId="25" fillId="0" borderId="3" xfId="6" applyNumberFormat="1" applyFont="1" applyBorder="1" applyAlignment="1">
      <alignment vertical="center"/>
    </xf>
    <xf numFmtId="0" fontId="15" fillId="0" borderId="3" xfId="0" applyFont="1" applyBorder="1" applyAlignment="1">
      <alignment horizontal="center" vertical="top"/>
    </xf>
    <xf numFmtId="0" fontId="15" fillId="12" borderId="3" xfId="0" applyFont="1" applyFill="1" applyBorder="1" applyAlignment="1">
      <alignment horizontal="left" vertical="top" wrapText="1"/>
    </xf>
    <xf numFmtId="0" fontId="15" fillId="1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15" fillId="12" borderId="3" xfId="0" applyFont="1" applyFill="1" applyBorder="1" applyAlignment="1">
      <alignment horizontal="center" vertical="top" wrapText="1"/>
    </xf>
    <xf numFmtId="0" fontId="15" fillId="0" borderId="3" xfId="1" applyFont="1" applyBorder="1" applyAlignment="1">
      <alignment horizontal="center" vertical="top"/>
    </xf>
    <xf numFmtId="0" fontId="15" fillId="2" borderId="3" xfId="1" applyFont="1" applyFill="1" applyBorder="1" applyAlignment="1">
      <alignment horizontal="center" vertical="top"/>
    </xf>
    <xf numFmtId="0" fontId="15" fillId="3" borderId="3" xfId="8" applyNumberFormat="1" applyFont="1" applyFill="1" applyBorder="1" applyAlignment="1">
      <alignment horizontal="center" vertical="top" wrapText="1"/>
    </xf>
    <xf numFmtId="164" fontId="15" fillId="0" borderId="3" xfId="6" applyFont="1" applyBorder="1" applyAlignment="1">
      <alignment horizontal="left" vertical="top" wrapText="1"/>
    </xf>
    <xf numFmtId="0" fontId="1" fillId="6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164" fontId="1" fillId="2" borderId="0" xfId="6" applyFont="1" applyFill="1" applyAlignment="1">
      <alignment horizontal="center" vertical="center"/>
    </xf>
    <xf numFmtId="164" fontId="4" fillId="2" borderId="0" xfId="6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164" fontId="19" fillId="2" borderId="0" xfId="6" applyFont="1" applyFill="1" applyAlignment="1">
      <alignment horizontal="center" vertical="center"/>
    </xf>
    <xf numFmtId="164" fontId="1" fillId="0" borderId="0" xfId="6" applyFont="1" applyFill="1" applyAlignment="1">
      <alignment horizontal="center" vertical="center"/>
    </xf>
    <xf numFmtId="164" fontId="7" fillId="2" borderId="0" xfId="6" applyFont="1" applyFill="1" applyAlignment="1">
      <alignment vertical="center" wrapText="1"/>
    </xf>
    <xf numFmtId="164" fontId="25" fillId="0" borderId="3" xfId="6" applyFont="1" applyBorder="1" applyAlignment="1">
      <alignment vertical="center"/>
    </xf>
    <xf numFmtId="164" fontId="25" fillId="0" borderId="3" xfId="6" applyFont="1" applyBorder="1" applyAlignment="1">
      <alignment vertical="center" wrapText="1"/>
    </xf>
    <xf numFmtId="43" fontId="23" fillId="2" borderId="3" xfId="6" applyNumberFormat="1" applyFont="1" applyFill="1" applyBorder="1" applyAlignment="1">
      <alignment vertical="center"/>
    </xf>
    <xf numFmtId="164" fontId="1" fillId="2" borderId="0" xfId="6" applyFont="1" applyFill="1" applyAlignment="1">
      <alignment vertical="center" wrapText="1"/>
    </xf>
    <xf numFmtId="164" fontId="4" fillId="2" borderId="0" xfId="6" applyFont="1" applyFill="1" applyAlignment="1">
      <alignment vertical="center" wrapText="1"/>
    </xf>
    <xf numFmtId="164" fontId="1" fillId="2" borderId="0" xfId="6" applyFont="1" applyFill="1" applyAlignment="1">
      <alignment vertical="center"/>
    </xf>
    <xf numFmtId="164" fontId="25" fillId="2" borderId="3" xfId="6" applyFont="1" applyFill="1" applyBorder="1" applyAlignment="1">
      <alignment vertical="center" wrapText="1"/>
    </xf>
    <xf numFmtId="164" fontId="25" fillId="0" borderId="3" xfId="6" applyFont="1" applyFill="1" applyBorder="1" applyAlignment="1">
      <alignment vertical="center"/>
    </xf>
    <xf numFmtId="164" fontId="25" fillId="2" borderId="3" xfId="6" applyFont="1" applyFill="1" applyBorder="1" applyAlignment="1">
      <alignment vertical="center"/>
    </xf>
    <xf numFmtId="164" fontId="27" fillId="0" borderId="3" xfId="6" applyFont="1" applyBorder="1" applyAlignment="1">
      <alignment vertical="center" wrapText="1"/>
    </xf>
    <xf numFmtId="164" fontId="4" fillId="2" borderId="0" xfId="6" applyFont="1" applyFill="1" applyBorder="1" applyAlignment="1">
      <alignment vertical="center"/>
    </xf>
    <xf numFmtId="164" fontId="19" fillId="2" borderId="0" xfId="6" applyFont="1" applyFill="1" applyAlignment="1">
      <alignment vertical="center"/>
    </xf>
    <xf numFmtId="164" fontId="1" fillId="0" borderId="0" xfId="6" applyFont="1" applyFill="1" applyAlignment="1">
      <alignment vertical="center"/>
    </xf>
    <xf numFmtId="164" fontId="1" fillId="2" borderId="0" xfId="6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164" fontId="3" fillId="4" borderId="3" xfId="6" applyNumberFormat="1" applyFont="1" applyFill="1" applyBorder="1" applyAlignment="1">
      <alignment vertical="center" wrapText="1"/>
    </xf>
    <xf numFmtId="164" fontId="3" fillId="2" borderId="3" xfId="6" applyNumberFormat="1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164" fontId="3" fillId="6" borderId="3" xfId="6" applyNumberFormat="1" applyFont="1" applyFill="1" applyBorder="1" applyAlignment="1">
      <alignment vertical="center" wrapText="1"/>
    </xf>
    <xf numFmtId="164" fontId="17" fillId="6" borderId="3" xfId="6" applyNumberFormat="1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/>
    </xf>
    <xf numFmtId="164" fontId="3" fillId="5" borderId="3" xfId="6" applyNumberFormat="1" applyFont="1" applyFill="1" applyBorder="1" applyAlignment="1">
      <alignment vertical="center" wrapText="1"/>
    </xf>
    <xf numFmtId="164" fontId="17" fillId="5" borderId="3" xfId="6" applyNumberFormat="1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/>
    </xf>
    <xf numFmtId="164" fontId="3" fillId="7" borderId="3" xfId="6" applyNumberFormat="1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11" borderId="3" xfId="0" applyFont="1" applyFill="1" applyBorder="1" applyAlignment="1">
      <alignment vertical="center" wrapText="1"/>
    </xf>
    <xf numFmtId="0" fontId="1" fillId="11" borderId="3" xfId="0" applyFont="1" applyFill="1" applyBorder="1" applyAlignment="1">
      <alignment vertical="center"/>
    </xf>
    <xf numFmtId="164" fontId="3" fillId="11" borderId="3" xfId="6" applyNumberFormat="1" applyFont="1" applyFill="1" applyBorder="1" applyAlignment="1">
      <alignment vertical="center" wrapText="1"/>
    </xf>
    <xf numFmtId="0" fontId="4" fillId="13" borderId="3" xfId="0" applyFont="1" applyFill="1" applyBorder="1" applyAlignment="1">
      <alignment vertical="center" wrapText="1"/>
    </xf>
    <xf numFmtId="0" fontId="1" fillId="13" borderId="3" xfId="0" applyFont="1" applyFill="1" applyBorder="1" applyAlignment="1">
      <alignment vertical="center"/>
    </xf>
    <xf numFmtId="164" fontId="3" fillId="13" borderId="3" xfId="6" applyNumberFormat="1" applyFont="1" applyFill="1" applyBorder="1" applyAlignment="1">
      <alignment vertical="center" wrapText="1"/>
    </xf>
    <xf numFmtId="0" fontId="4" fillId="14" borderId="3" xfId="0" applyFont="1" applyFill="1" applyBorder="1" applyAlignment="1">
      <alignment vertical="center" wrapText="1"/>
    </xf>
    <xf numFmtId="0" fontId="1" fillId="14" borderId="3" xfId="0" applyFont="1" applyFill="1" applyBorder="1" applyAlignment="1">
      <alignment vertical="center"/>
    </xf>
    <xf numFmtId="164" fontId="3" fillId="14" borderId="3" xfId="6" applyNumberFormat="1" applyFont="1" applyFill="1" applyBorder="1" applyAlignment="1">
      <alignment vertical="center" wrapText="1"/>
    </xf>
    <xf numFmtId="0" fontId="4" fillId="15" borderId="3" xfId="0" applyFont="1" applyFill="1" applyBorder="1" applyAlignment="1">
      <alignment vertical="center" wrapText="1"/>
    </xf>
    <xf numFmtId="0" fontId="1" fillId="15" borderId="3" xfId="0" applyFont="1" applyFill="1" applyBorder="1" applyAlignment="1">
      <alignment vertical="center"/>
    </xf>
    <xf numFmtId="164" fontId="3" fillId="15" borderId="3" xfId="6" applyNumberFormat="1" applyFont="1" applyFill="1" applyBorder="1" applyAlignment="1">
      <alignment vertical="center" wrapText="1"/>
    </xf>
    <xf numFmtId="0" fontId="4" fillId="16" borderId="3" xfId="0" applyFont="1" applyFill="1" applyBorder="1" applyAlignment="1">
      <alignment vertical="center" wrapText="1"/>
    </xf>
    <xf numFmtId="0" fontId="1" fillId="16" borderId="3" xfId="0" applyFont="1" applyFill="1" applyBorder="1" applyAlignment="1">
      <alignment vertical="center"/>
    </xf>
    <xf numFmtId="164" fontId="3" fillId="16" borderId="3" xfId="6" applyNumberFormat="1" applyFont="1" applyFill="1" applyBorder="1" applyAlignment="1">
      <alignment vertical="center" wrapText="1"/>
    </xf>
    <xf numFmtId="0" fontId="4" fillId="17" borderId="3" xfId="0" applyFont="1" applyFill="1" applyBorder="1" applyAlignment="1">
      <alignment vertical="center" wrapText="1"/>
    </xf>
    <xf numFmtId="0" fontId="1" fillId="17" borderId="3" xfId="0" applyFont="1" applyFill="1" applyBorder="1" applyAlignment="1">
      <alignment vertical="center"/>
    </xf>
    <xf numFmtId="164" fontId="3" fillId="17" borderId="3" xfId="6" applyNumberFormat="1" applyFont="1" applyFill="1" applyBorder="1" applyAlignment="1">
      <alignment vertical="center" wrapText="1"/>
    </xf>
    <xf numFmtId="164" fontId="3" fillId="18" borderId="3" xfId="6" applyNumberFormat="1" applyFont="1" applyFill="1" applyBorder="1" applyAlignment="1">
      <alignment vertical="center" wrapText="1"/>
    </xf>
    <xf numFmtId="0" fontId="4" fillId="19" borderId="3" xfId="0" applyFont="1" applyFill="1" applyBorder="1" applyAlignment="1">
      <alignment vertical="center" wrapText="1"/>
    </xf>
    <xf numFmtId="0" fontId="1" fillId="19" borderId="3" xfId="0" applyFont="1" applyFill="1" applyBorder="1" applyAlignment="1">
      <alignment vertical="center"/>
    </xf>
    <xf numFmtId="164" fontId="3" fillId="19" borderId="3" xfId="6" applyNumberFormat="1" applyFont="1" applyFill="1" applyBorder="1" applyAlignment="1">
      <alignment vertical="center" wrapText="1"/>
    </xf>
    <xf numFmtId="0" fontId="4" fillId="21" borderId="3" xfId="0" applyFont="1" applyFill="1" applyBorder="1" applyAlignment="1">
      <alignment vertical="center" wrapText="1"/>
    </xf>
    <xf numFmtId="0" fontId="1" fillId="21" borderId="3" xfId="0" applyFont="1" applyFill="1" applyBorder="1" applyAlignment="1">
      <alignment vertical="center"/>
    </xf>
    <xf numFmtId="164" fontId="3" fillId="21" borderId="3" xfId="6" applyNumberFormat="1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/>
    </xf>
    <xf numFmtId="0" fontId="4" fillId="16" borderId="0" xfId="0" applyFont="1" applyFill="1" applyBorder="1" applyAlignment="1">
      <alignment vertical="center"/>
    </xf>
    <xf numFmtId="166" fontId="4" fillId="16" borderId="3" xfId="6" applyNumberFormat="1" applyFont="1" applyFill="1" applyBorder="1" applyAlignment="1">
      <alignment vertical="center" wrapText="1"/>
    </xf>
    <xf numFmtId="0" fontId="4" fillId="7" borderId="0" xfId="0" applyFont="1" applyFill="1" applyBorder="1" applyAlignment="1">
      <alignment vertical="center"/>
    </xf>
    <xf numFmtId="164" fontId="4" fillId="13" borderId="3" xfId="0" applyNumberFormat="1" applyFont="1" applyFill="1" applyBorder="1" applyAlignment="1">
      <alignment vertical="center" wrapText="1"/>
    </xf>
    <xf numFmtId="0" fontId="4" fillId="13" borderId="0" xfId="0" applyFont="1" applyFill="1" applyBorder="1" applyAlignment="1">
      <alignment vertical="center"/>
    </xf>
    <xf numFmtId="166" fontId="4" fillId="13" borderId="3" xfId="6" applyNumberFormat="1" applyFont="1" applyFill="1" applyBorder="1" applyAlignment="1">
      <alignment vertical="center" wrapText="1"/>
    </xf>
    <xf numFmtId="164" fontId="4" fillId="20" borderId="3" xfId="0" applyNumberFormat="1" applyFont="1" applyFill="1" applyBorder="1" applyAlignment="1">
      <alignment vertical="center" wrapText="1"/>
    </xf>
    <xf numFmtId="0" fontId="4" fillId="20" borderId="0" xfId="0" applyFont="1" applyFill="1" applyBorder="1" applyAlignment="1">
      <alignment vertical="center"/>
    </xf>
    <xf numFmtId="166" fontId="4" fillId="20" borderId="3" xfId="6" applyNumberFormat="1" applyFont="1" applyFill="1" applyBorder="1" applyAlignment="1">
      <alignment vertical="center" wrapText="1"/>
    </xf>
    <xf numFmtId="0" fontId="4" fillId="15" borderId="0" xfId="0" applyFont="1" applyFill="1" applyBorder="1" applyAlignment="1">
      <alignment vertical="center"/>
    </xf>
    <xf numFmtId="166" fontId="4" fillId="15" borderId="3" xfId="6" applyNumberFormat="1" applyFont="1" applyFill="1" applyBorder="1" applyAlignment="1">
      <alignment vertical="center" wrapText="1"/>
    </xf>
    <xf numFmtId="164" fontId="4" fillId="18" borderId="3" xfId="0" applyNumberFormat="1" applyFont="1" applyFill="1" applyBorder="1" applyAlignment="1">
      <alignment vertical="center" wrapText="1"/>
    </xf>
    <xf numFmtId="0" fontId="4" fillId="18" borderId="0" xfId="0" applyFont="1" applyFill="1" applyBorder="1" applyAlignment="1">
      <alignment vertical="center"/>
    </xf>
    <xf numFmtId="166" fontId="4" fillId="18" borderId="3" xfId="6" applyNumberFormat="1" applyFont="1" applyFill="1" applyBorder="1" applyAlignment="1">
      <alignment vertical="center" wrapText="1"/>
    </xf>
    <xf numFmtId="164" fontId="4" fillId="16" borderId="3" xfId="0" applyNumberFormat="1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center"/>
    </xf>
    <xf numFmtId="0" fontId="4" fillId="21" borderId="0" xfId="0" applyFont="1" applyFill="1" applyBorder="1" applyAlignment="1">
      <alignment vertical="center"/>
    </xf>
    <xf numFmtId="166" fontId="4" fillId="21" borderId="3" xfId="6" applyNumberFormat="1" applyFont="1" applyFill="1" applyBorder="1" applyAlignment="1">
      <alignment vertical="center" wrapText="1"/>
    </xf>
    <xf numFmtId="164" fontId="4" fillId="21" borderId="3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4" fillId="7" borderId="4" xfId="0" applyFont="1" applyFill="1" applyBorder="1" applyAlignment="1">
      <alignment vertical="top" wrapText="1"/>
    </xf>
    <xf numFmtId="0" fontId="4" fillId="11" borderId="4" xfId="0" applyFont="1" applyFill="1" applyBorder="1" applyAlignment="1">
      <alignment vertical="top" wrapText="1"/>
    </xf>
    <xf numFmtId="0" fontId="4" fillId="14" borderId="4" xfId="0" applyFont="1" applyFill="1" applyBorder="1" applyAlignment="1">
      <alignment vertical="top" wrapText="1"/>
    </xf>
    <xf numFmtId="0" fontId="4" fillId="17" borderId="4" xfId="0" applyFont="1" applyFill="1" applyBorder="1" applyAlignment="1">
      <alignment vertical="top" wrapText="1"/>
    </xf>
    <xf numFmtId="0" fontId="4" fillId="15" borderId="4" xfId="0" applyFont="1" applyFill="1" applyBorder="1" applyAlignment="1">
      <alignment vertical="top" wrapText="1"/>
    </xf>
    <xf numFmtId="0" fontId="4" fillId="19" borderId="4" xfId="0" applyFont="1" applyFill="1" applyBorder="1" applyAlignment="1">
      <alignment vertical="top" wrapText="1"/>
    </xf>
    <xf numFmtId="0" fontId="4" fillId="16" borderId="4" xfId="0" applyFont="1" applyFill="1" applyBorder="1" applyAlignment="1">
      <alignment vertical="top" wrapText="1"/>
    </xf>
    <xf numFmtId="0" fontId="4" fillId="13" borderId="4" xfId="0" applyFont="1" applyFill="1" applyBorder="1" applyAlignment="1">
      <alignment vertical="top" wrapText="1"/>
    </xf>
    <xf numFmtId="0" fontId="4" fillId="21" borderId="4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164" fontId="1" fillId="2" borderId="3" xfId="6" applyFont="1" applyFill="1" applyBorder="1" applyAlignment="1">
      <alignment horizontal="center" vertical="center"/>
    </xf>
    <xf numFmtId="164" fontId="1" fillId="2" borderId="3" xfId="6" applyFont="1" applyFill="1" applyBorder="1" applyAlignment="1">
      <alignment vertical="center" wrapText="1"/>
    </xf>
    <xf numFmtId="164" fontId="1" fillId="2" borderId="3" xfId="6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left"/>
    </xf>
    <xf numFmtId="0" fontId="4" fillId="2" borderId="3" xfId="0" applyFont="1" applyFill="1" applyBorder="1" applyAlignment="1">
      <alignment vertical="center"/>
    </xf>
    <xf numFmtId="164" fontId="4" fillId="2" borderId="4" xfId="6" applyFont="1" applyFill="1" applyBorder="1" applyAlignment="1">
      <alignment horizontal="center" vertical="center"/>
    </xf>
    <xf numFmtId="164" fontId="4" fillId="2" borderId="2" xfId="6" applyFont="1" applyFill="1" applyBorder="1" applyAlignment="1">
      <alignment horizontal="center" vertical="center"/>
    </xf>
    <xf numFmtId="164" fontId="4" fillId="2" borderId="4" xfId="6" applyFont="1" applyFill="1" applyBorder="1" applyAlignment="1">
      <alignment horizontal="center"/>
    </xf>
    <xf numFmtId="164" fontId="4" fillId="2" borderId="2" xfId="6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164" fontId="4" fillId="2" borderId="4" xfId="6" applyFont="1" applyFill="1" applyBorder="1" applyAlignment="1">
      <alignment horizontal="center" wrapText="1"/>
    </xf>
    <xf numFmtId="164" fontId="4" fillId="2" borderId="2" xfId="6" applyFont="1" applyFill="1" applyBorder="1" applyAlignment="1">
      <alignment horizontal="center" wrapText="1"/>
    </xf>
  </cellXfs>
  <cellStyles count="10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Обычный_Лист1" xfId="8"/>
    <cellStyle name="Финансовый" xfId="6" builtinId="3"/>
    <cellStyle name="Финансовый 2" xfId="4"/>
    <cellStyle name="Финансовый 2 3" xfId="9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70</xdr:row>
      <xdr:rowOff>0</xdr:rowOff>
    </xdr:from>
    <xdr:to>
      <xdr:col>2</xdr:col>
      <xdr:colOff>9524</xdr:colOff>
      <xdr:row>86</xdr:row>
      <xdr:rowOff>28034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70</xdr:row>
      <xdr:rowOff>95250</xdr:rowOff>
    </xdr:from>
    <xdr:to>
      <xdr:col>2</xdr:col>
      <xdr:colOff>9524</xdr:colOff>
      <xdr:row>86</xdr:row>
      <xdr:rowOff>123284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266825" y="31165800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72</xdr:row>
      <xdr:rowOff>133350</xdr:rowOff>
    </xdr:from>
    <xdr:to>
      <xdr:col>2</xdr:col>
      <xdr:colOff>38099</xdr:colOff>
      <xdr:row>91</xdr:row>
      <xdr:rowOff>56609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295400" y="23707725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116"/>
  <sheetViews>
    <sheetView tabSelected="1" view="pageBreakPreview" zoomScale="75" zoomScaleNormal="40" zoomScaleSheetLayoutView="75" workbookViewId="0">
      <selection activeCell="A8" sqref="A8:D8"/>
    </sheetView>
  </sheetViews>
  <sheetFormatPr defaultRowHeight="12" x14ac:dyDescent="0.2"/>
  <cols>
    <col min="1" max="1" width="4.28515625" style="1" customWidth="1"/>
    <col min="2" max="2" width="14.7109375" style="1" customWidth="1"/>
    <col min="3" max="3" width="20.85546875" style="1" customWidth="1"/>
    <col min="4" max="4" width="6.42578125" style="1" customWidth="1"/>
    <col min="5" max="5" width="10.5703125" style="94" bestFit="1" customWidth="1"/>
    <col min="6" max="6" width="13.140625" style="108" customWidth="1"/>
    <col min="7" max="7" width="15.28515625" style="94" bestFit="1" customWidth="1"/>
    <col min="8" max="8" width="9.28515625" style="118" bestFit="1" customWidth="1"/>
    <col min="9" max="9" width="9.5703125" style="128" customWidth="1"/>
    <col min="10" max="10" width="10.42578125" style="129" customWidth="1"/>
    <col min="11" max="11" width="13.85546875" style="129" customWidth="1"/>
    <col min="12" max="12" width="13" style="129" customWidth="1"/>
    <col min="13" max="13" width="9.42578125" style="129" customWidth="1"/>
    <col min="14" max="14" width="8.7109375" style="129" customWidth="1"/>
    <col min="15" max="15" width="9.28515625" style="130" customWidth="1"/>
    <col min="16" max="16" width="10.140625" style="131" customWidth="1"/>
    <col min="17" max="17" width="11.7109375" style="132" customWidth="1"/>
    <col min="18" max="18" width="11.7109375" style="133" customWidth="1"/>
    <col min="19" max="19" width="9.28515625" style="134" bestFit="1" customWidth="1"/>
    <col min="20" max="20" width="11.28515625" style="118" bestFit="1" customWidth="1"/>
    <col min="21" max="21" width="0.140625" style="118" customWidth="1"/>
    <col min="22" max="22" width="11.42578125" style="118" bestFit="1" customWidth="1"/>
    <col min="23" max="23" width="14.140625" style="2" customWidth="1"/>
    <col min="24" max="24" width="14.140625" style="9" customWidth="1"/>
    <col min="25" max="26" width="14.140625" style="2" customWidth="1"/>
    <col min="27" max="27" width="16.5703125" style="2" customWidth="1"/>
    <col min="28" max="28" width="14.42578125" style="1" customWidth="1"/>
    <col min="29" max="29" width="14.7109375" style="1" customWidth="1"/>
    <col min="30" max="30" width="15.42578125" style="1" customWidth="1"/>
    <col min="31" max="16384" width="9.140625" style="1"/>
  </cols>
  <sheetData>
    <row r="1" spans="1:30" x14ac:dyDescent="0.2">
      <c r="A1" s="29"/>
      <c r="B1" s="29"/>
      <c r="C1" s="29"/>
      <c r="D1" s="29"/>
      <c r="E1" s="90"/>
      <c r="F1" s="101"/>
      <c r="G1" s="90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30" x14ac:dyDescent="0.2">
      <c r="A2" s="225" t="s">
        <v>64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119"/>
      <c r="U2" s="119"/>
      <c r="V2" s="120"/>
      <c r="W2" s="4"/>
      <c r="X2" s="5"/>
      <c r="Y2" s="5"/>
      <c r="Z2" s="5"/>
      <c r="AA2" s="5"/>
      <c r="AB2" s="5"/>
      <c r="AC2" s="5"/>
      <c r="AD2" s="5"/>
    </row>
    <row r="3" spans="1:30" ht="45" customHeight="1" x14ac:dyDescent="0.2">
      <c r="A3" s="226" t="s">
        <v>59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63"/>
      <c r="U3" s="63"/>
      <c r="V3" s="6"/>
      <c r="W3" s="6"/>
      <c r="X3" s="6"/>
      <c r="Y3" s="6"/>
      <c r="Z3" s="6"/>
      <c r="AA3" s="6"/>
      <c r="AB3" s="6"/>
      <c r="AC3" s="6"/>
      <c r="AD3" s="6"/>
    </row>
    <row r="4" spans="1:30" s="19" customFormat="1" ht="18" customHeight="1" x14ac:dyDescent="0.2">
      <c r="A4" s="227" t="s">
        <v>66</v>
      </c>
      <c r="B4" s="227"/>
      <c r="C4" s="227"/>
      <c r="D4" s="227"/>
      <c r="E4" s="64"/>
      <c r="F4" s="95"/>
      <c r="G4" s="64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"/>
      <c r="W4" s="7"/>
      <c r="X4" s="7"/>
    </row>
    <row r="5" spans="1:30" ht="15" customHeight="1" x14ac:dyDescent="0.2">
      <c r="A5" s="222" t="s">
        <v>65</v>
      </c>
      <c r="B5" s="222"/>
      <c r="C5" s="222"/>
      <c r="D5" s="65"/>
      <c r="E5" s="90"/>
      <c r="F5" s="101"/>
      <c r="G5" s="90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</row>
    <row r="6" spans="1:30" ht="15" customHeight="1" x14ac:dyDescent="0.2">
      <c r="A6" s="228" t="s">
        <v>60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37"/>
      <c r="V6" s="121"/>
      <c r="W6" s="10"/>
      <c r="X6" s="10"/>
      <c r="Y6" s="10"/>
      <c r="Z6" s="10"/>
      <c r="AA6" s="10"/>
      <c r="AB6" s="10"/>
      <c r="AC6" s="10"/>
    </row>
    <row r="7" spans="1:30" ht="15" customHeight="1" x14ac:dyDescent="0.2">
      <c r="A7" s="222" t="s">
        <v>67</v>
      </c>
      <c r="B7" s="222"/>
      <c r="C7" s="222"/>
      <c r="D7" s="222"/>
      <c r="E7" s="33"/>
      <c r="F7" s="99"/>
      <c r="G7" s="33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121"/>
      <c r="W7" s="12"/>
      <c r="X7" s="8"/>
      <c r="Y7" s="12"/>
      <c r="Z7" s="12"/>
      <c r="AA7" s="12"/>
      <c r="AB7" s="11"/>
      <c r="AC7" s="11"/>
    </row>
    <row r="8" spans="1:30" ht="15" customHeight="1" x14ac:dyDescent="0.2">
      <c r="A8" s="222" t="s">
        <v>149</v>
      </c>
      <c r="B8" s="222"/>
      <c r="C8" s="222"/>
      <c r="D8" s="222"/>
      <c r="E8" s="90"/>
      <c r="F8" s="101"/>
      <c r="G8" s="90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</row>
    <row r="9" spans="1:30" ht="15" customHeight="1" x14ac:dyDescent="0.2">
      <c r="A9" s="222" t="s">
        <v>21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117"/>
      <c r="U9" s="117"/>
    </row>
    <row r="10" spans="1:30" ht="15" customHeight="1" x14ac:dyDescent="0.2">
      <c r="A10" s="223" t="s">
        <v>22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W10" s="13"/>
      <c r="X10" s="14"/>
      <c r="Y10" s="13"/>
      <c r="Z10" s="13"/>
      <c r="AB10" s="221"/>
      <c r="AC10" s="221"/>
      <c r="AD10" s="221"/>
    </row>
    <row r="11" spans="1:30" x14ac:dyDescent="0.2">
      <c r="A11" s="66"/>
      <c r="B11" s="66"/>
      <c r="C11" s="29"/>
      <c r="D11" s="29"/>
      <c r="E11" s="90"/>
      <c r="F11" s="101"/>
      <c r="G11" s="90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</row>
    <row r="12" spans="1:30" ht="28.5" customHeight="1" thickBot="1" x14ac:dyDescent="0.25">
      <c r="A12" s="224" t="s">
        <v>61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122"/>
      <c r="T12" s="122"/>
      <c r="U12" s="117"/>
    </row>
    <row r="13" spans="1:30" x14ac:dyDescent="0.2">
      <c r="A13" s="66"/>
      <c r="B13" s="66"/>
      <c r="C13" s="29"/>
      <c r="D13" s="29"/>
      <c r="E13" s="90"/>
      <c r="F13" s="101"/>
      <c r="G13" s="90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</row>
    <row r="14" spans="1:30" x14ac:dyDescent="0.2">
      <c r="A14" s="206" t="s">
        <v>16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117"/>
    </row>
    <row r="15" spans="1:30" ht="60" customHeight="1" x14ac:dyDescent="0.2">
      <c r="A15" s="34" t="s">
        <v>0</v>
      </c>
      <c r="B15" s="34" t="s">
        <v>14</v>
      </c>
      <c r="C15" s="34" t="s">
        <v>15</v>
      </c>
      <c r="D15" s="29"/>
      <c r="E15" s="90"/>
      <c r="F15" s="101"/>
      <c r="G15" s="90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</row>
    <row r="16" spans="1:30" ht="33" customHeight="1" x14ac:dyDescent="0.2">
      <c r="A16" s="34">
        <v>1</v>
      </c>
      <c r="B16" s="34" t="s">
        <v>68</v>
      </c>
      <c r="C16" s="34" t="s">
        <v>69</v>
      </c>
      <c r="D16" s="29"/>
      <c r="E16" s="90"/>
      <c r="F16" s="101"/>
      <c r="G16" s="90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</row>
    <row r="17" spans="1:28" ht="33" customHeight="1" x14ac:dyDescent="0.2">
      <c r="A17" s="34">
        <v>2</v>
      </c>
      <c r="B17" s="34" t="s">
        <v>70</v>
      </c>
      <c r="C17" s="34" t="s">
        <v>71</v>
      </c>
      <c r="D17" s="29"/>
      <c r="E17" s="90"/>
      <c r="F17" s="101"/>
      <c r="G17" s="90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</row>
    <row r="18" spans="1:28" ht="24" x14ac:dyDescent="0.2">
      <c r="A18" s="34">
        <v>3</v>
      </c>
      <c r="B18" s="34" t="s">
        <v>26</v>
      </c>
      <c r="C18" s="34" t="s">
        <v>72</v>
      </c>
      <c r="D18" s="29"/>
      <c r="E18" s="90"/>
      <c r="F18" s="101"/>
      <c r="G18" s="90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</row>
    <row r="19" spans="1:28" ht="24" x14ac:dyDescent="0.2">
      <c r="A19" s="34">
        <v>4</v>
      </c>
      <c r="B19" s="34" t="s">
        <v>55</v>
      </c>
      <c r="C19" s="34" t="s">
        <v>73</v>
      </c>
      <c r="D19" s="29"/>
      <c r="E19" s="90"/>
      <c r="F19" s="101"/>
      <c r="G19" s="90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</row>
    <row r="20" spans="1:28" ht="24" x14ac:dyDescent="0.2">
      <c r="A20" s="34">
        <v>5</v>
      </c>
      <c r="B20" s="34" t="s">
        <v>74</v>
      </c>
      <c r="C20" s="34" t="s">
        <v>75</v>
      </c>
      <c r="D20" s="29"/>
      <c r="E20" s="90"/>
      <c r="F20" s="101"/>
      <c r="G20" s="90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</row>
    <row r="21" spans="1:28" ht="35.25" customHeight="1" x14ac:dyDescent="0.2">
      <c r="A21" s="34">
        <v>6</v>
      </c>
      <c r="B21" s="34" t="s">
        <v>76</v>
      </c>
      <c r="C21" s="34" t="s">
        <v>77</v>
      </c>
      <c r="D21" s="29"/>
      <c r="E21" s="90"/>
      <c r="F21" s="101"/>
      <c r="G21" s="90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</row>
    <row r="22" spans="1:28" ht="35.25" customHeight="1" x14ac:dyDescent="0.2">
      <c r="A22" s="34">
        <v>7</v>
      </c>
      <c r="B22" s="34" t="s">
        <v>78</v>
      </c>
      <c r="C22" s="34" t="s">
        <v>79</v>
      </c>
      <c r="D22" s="29"/>
      <c r="E22" s="90"/>
      <c r="F22" s="101"/>
      <c r="G22" s="90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</row>
    <row r="23" spans="1:28" ht="29.25" customHeight="1" x14ac:dyDescent="0.2">
      <c r="A23" s="34">
        <v>8</v>
      </c>
      <c r="B23" s="34" t="s">
        <v>56</v>
      </c>
      <c r="C23" s="34" t="s">
        <v>80</v>
      </c>
      <c r="D23" s="29"/>
      <c r="E23" s="90"/>
      <c r="F23" s="101"/>
      <c r="G23" s="90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</row>
    <row r="24" spans="1:28" ht="25.5" customHeight="1" x14ac:dyDescent="0.2">
      <c r="A24" s="34">
        <v>9</v>
      </c>
      <c r="B24" s="34" t="s">
        <v>25</v>
      </c>
      <c r="C24" s="34" t="s">
        <v>81</v>
      </c>
      <c r="D24" s="29"/>
      <c r="E24" s="90"/>
      <c r="F24" s="101"/>
      <c r="G24" s="90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</row>
    <row r="25" spans="1:28" ht="29.25" customHeight="1" x14ac:dyDescent="0.2">
      <c r="A25" s="34">
        <v>10</v>
      </c>
      <c r="B25" s="34" t="s">
        <v>58</v>
      </c>
      <c r="C25" s="34" t="s">
        <v>82</v>
      </c>
      <c r="D25" s="29"/>
      <c r="E25" s="90"/>
      <c r="F25" s="101"/>
      <c r="G25" s="9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</row>
    <row r="26" spans="1:28" ht="29.25" customHeight="1" x14ac:dyDescent="0.2">
      <c r="A26" s="34">
        <v>11</v>
      </c>
      <c r="B26" s="34" t="s">
        <v>57</v>
      </c>
      <c r="C26" s="34" t="s">
        <v>83</v>
      </c>
      <c r="D26" s="29"/>
      <c r="E26" s="90"/>
      <c r="F26" s="101"/>
      <c r="G26" s="90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</row>
    <row r="27" spans="1:28" ht="25.5" customHeight="1" x14ac:dyDescent="0.2">
      <c r="A27" s="34">
        <v>12</v>
      </c>
      <c r="B27" s="34" t="s">
        <v>84</v>
      </c>
      <c r="C27" s="34" t="s">
        <v>85</v>
      </c>
      <c r="D27" s="29"/>
      <c r="E27" s="90"/>
      <c r="F27" s="101"/>
      <c r="G27" s="90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</row>
    <row r="28" spans="1:28" x14ac:dyDescent="0.2">
      <c r="A28" s="36"/>
      <c r="B28" s="36"/>
      <c r="C28" s="36"/>
      <c r="D28" s="29"/>
      <c r="E28" s="90"/>
      <c r="F28" s="101"/>
      <c r="G28" s="90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</row>
    <row r="29" spans="1:28" x14ac:dyDescent="0.2">
      <c r="A29" s="66" t="s">
        <v>17</v>
      </c>
      <c r="B29" s="66"/>
      <c r="C29" s="29"/>
      <c r="D29" s="29"/>
      <c r="E29" s="90"/>
      <c r="F29" s="101"/>
      <c r="G29" s="90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</row>
    <row r="30" spans="1:28" s="29" customFormat="1" ht="108" x14ac:dyDescent="0.2">
      <c r="A30" s="211" t="s">
        <v>0</v>
      </c>
      <c r="B30" s="211" t="s">
        <v>1</v>
      </c>
      <c r="C30" s="211" t="s">
        <v>2</v>
      </c>
      <c r="D30" s="212" t="s">
        <v>3</v>
      </c>
      <c r="E30" s="213" t="s">
        <v>23</v>
      </c>
      <c r="F30" s="214"/>
      <c r="G30" s="215"/>
      <c r="H30" s="111" t="s">
        <v>4</v>
      </c>
      <c r="I30" s="137" t="s">
        <v>4</v>
      </c>
      <c r="J30" s="141" t="s">
        <v>4</v>
      </c>
      <c r="K30" s="145" t="s">
        <v>4</v>
      </c>
      <c r="L30" s="151" t="s">
        <v>4</v>
      </c>
      <c r="M30" s="160" t="s">
        <v>4</v>
      </c>
      <c r="N30" s="154" t="s">
        <v>4</v>
      </c>
      <c r="O30" s="164" t="s">
        <v>4</v>
      </c>
      <c r="P30" s="157" t="s">
        <v>4</v>
      </c>
      <c r="Q30" s="148" t="s">
        <v>4</v>
      </c>
      <c r="R30" s="167" t="s">
        <v>4</v>
      </c>
      <c r="S30" s="144" t="s">
        <v>4</v>
      </c>
      <c r="T30" s="207" t="s">
        <v>5</v>
      </c>
      <c r="U30" s="116"/>
      <c r="V30" s="230" t="s">
        <v>8</v>
      </c>
      <c r="W30" s="26"/>
      <c r="X30" s="26"/>
      <c r="Y30" s="26"/>
      <c r="Z30" s="74"/>
      <c r="AA30" s="54"/>
      <c r="AB30" s="28"/>
    </row>
    <row r="31" spans="1:28" s="191" customFormat="1" ht="36" x14ac:dyDescent="0.25">
      <c r="A31" s="211"/>
      <c r="B31" s="211"/>
      <c r="C31" s="211"/>
      <c r="D31" s="212"/>
      <c r="E31" s="208" t="s">
        <v>6</v>
      </c>
      <c r="F31" s="209" t="s">
        <v>7</v>
      </c>
      <c r="G31" s="210" t="s">
        <v>8</v>
      </c>
      <c r="H31" s="192" t="str">
        <f>B16</f>
        <v>ТОО "Anirise"</v>
      </c>
      <c r="I31" s="193" t="str">
        <f>B17</f>
        <v>ТОО "РЭМИ"</v>
      </c>
      <c r="J31" s="194" t="str">
        <f>B18</f>
        <v>ТОО "Kelun-Kazpharm"</v>
      </c>
      <c r="K31" s="195" t="str">
        <f>B19</f>
        <v>ТОО "ІСКЕР МЕДВЕРВИС"</v>
      </c>
      <c r="L31" s="196" t="str">
        <f>B20</f>
        <v>ТОО "ЭМИТИ Интернешнл"</v>
      </c>
      <c r="M31" s="197" t="str">
        <f>B21</f>
        <v>ТОО "VITA PHARMA"</v>
      </c>
      <c r="N31" s="198" t="str">
        <f>B22</f>
        <v>ТОО "Нео Лайф"</v>
      </c>
      <c r="O31" s="199" t="str">
        <f>B23</f>
        <v>ТОО "МФК Биола"</v>
      </c>
      <c r="P31" s="200" t="str">
        <f>B24</f>
        <v>ТОО "INKAR"</v>
      </c>
      <c r="Q31" s="201" t="str">
        <f>B25</f>
        <v>ТОО Альянс-Фарм"</v>
      </c>
      <c r="R31" s="202" t="str">
        <f>B26</f>
        <v>ТОО "Аудан-Дәрі"</v>
      </c>
      <c r="S31" s="203" t="str">
        <f>B27</f>
        <v>ТОО "Labtechnology"</v>
      </c>
      <c r="T31" s="207"/>
      <c r="U31" s="190"/>
      <c r="V31" s="230"/>
      <c r="W31" s="190"/>
      <c r="X31" s="190"/>
      <c r="Y31" s="190"/>
    </row>
    <row r="32" spans="1:28" s="29" customFormat="1" ht="21" customHeight="1" x14ac:dyDescent="0.2">
      <c r="A32" s="211"/>
      <c r="B32" s="211"/>
      <c r="C32" s="211"/>
      <c r="D32" s="212"/>
      <c r="E32" s="208"/>
      <c r="F32" s="209"/>
      <c r="G32" s="210"/>
      <c r="H32" s="89" t="s">
        <v>35</v>
      </c>
      <c r="I32" s="138" t="s">
        <v>35</v>
      </c>
      <c r="J32" s="142" t="s">
        <v>35</v>
      </c>
      <c r="K32" s="146" t="s">
        <v>35</v>
      </c>
      <c r="L32" s="152" t="s">
        <v>35</v>
      </c>
      <c r="M32" s="161" t="s">
        <v>35</v>
      </c>
      <c r="N32" s="155" t="s">
        <v>35</v>
      </c>
      <c r="O32" s="165" t="s">
        <v>35</v>
      </c>
      <c r="P32" s="158" t="s">
        <v>35</v>
      </c>
      <c r="Q32" s="149" t="s">
        <v>35</v>
      </c>
      <c r="R32" s="168" t="s">
        <v>35</v>
      </c>
      <c r="S32" s="88" t="s">
        <v>35</v>
      </c>
      <c r="T32" s="207"/>
      <c r="U32" s="54"/>
      <c r="V32" s="230"/>
      <c r="W32" s="74"/>
      <c r="X32" s="28"/>
      <c r="Y32" s="28"/>
    </row>
    <row r="33" spans="1:25" s="29" customFormat="1" ht="27" customHeight="1" x14ac:dyDescent="0.2">
      <c r="A33" s="50">
        <v>1</v>
      </c>
      <c r="B33" s="40" t="s">
        <v>86</v>
      </c>
      <c r="C33" s="40" t="s">
        <v>113</v>
      </c>
      <c r="D33" s="39" t="s">
        <v>114</v>
      </c>
      <c r="E33" s="75">
        <v>5500</v>
      </c>
      <c r="F33" s="96">
        <v>580.76</v>
      </c>
      <c r="G33" s="76">
        <f>E33*F33</f>
        <v>3194180</v>
      </c>
      <c r="H33" s="112"/>
      <c r="I33" s="139"/>
      <c r="J33" s="143"/>
      <c r="K33" s="147"/>
      <c r="L33" s="153">
        <v>440</v>
      </c>
      <c r="M33" s="162"/>
      <c r="N33" s="156">
        <v>434</v>
      </c>
      <c r="O33" s="166"/>
      <c r="P33" s="159">
        <v>490</v>
      </c>
      <c r="Q33" s="150">
        <v>480</v>
      </c>
      <c r="R33" s="169"/>
      <c r="S33" s="135"/>
      <c r="T33" s="156">
        <f>N33</f>
        <v>434</v>
      </c>
      <c r="U33" s="180"/>
      <c r="V33" s="181">
        <f>E33*T33</f>
        <v>2387000</v>
      </c>
      <c r="W33" s="73"/>
      <c r="X33" s="28"/>
      <c r="Y33" s="28"/>
    </row>
    <row r="34" spans="1:25" s="29" customFormat="1" ht="27" customHeight="1" x14ac:dyDescent="0.2">
      <c r="A34" s="50">
        <v>2</v>
      </c>
      <c r="B34" s="40" t="s">
        <v>87</v>
      </c>
      <c r="C34" s="40" t="s">
        <v>115</v>
      </c>
      <c r="D34" s="39" t="s">
        <v>27</v>
      </c>
      <c r="E34" s="75">
        <v>5500</v>
      </c>
      <c r="F34" s="96">
        <v>178.75</v>
      </c>
      <c r="G34" s="76">
        <f t="shared" ref="G34:G69" si="0">E34*F34</f>
        <v>983125</v>
      </c>
      <c r="H34" s="112"/>
      <c r="I34" s="139"/>
      <c r="J34" s="143">
        <v>150</v>
      </c>
      <c r="K34" s="147"/>
      <c r="L34" s="153"/>
      <c r="M34" s="162"/>
      <c r="N34" s="156"/>
      <c r="O34" s="166"/>
      <c r="P34" s="159">
        <v>160</v>
      </c>
      <c r="Q34" s="150"/>
      <c r="R34" s="169"/>
      <c r="S34" s="135"/>
      <c r="T34" s="143">
        <f>J34</f>
        <v>150</v>
      </c>
      <c r="U34" s="173"/>
      <c r="V34" s="68">
        <f>E34*T34</f>
        <v>825000</v>
      </c>
      <c r="W34" s="73"/>
      <c r="X34" s="28"/>
      <c r="Y34" s="28"/>
    </row>
    <row r="35" spans="1:25" s="29" customFormat="1" ht="27" customHeight="1" x14ac:dyDescent="0.2">
      <c r="A35" s="50">
        <v>3</v>
      </c>
      <c r="B35" s="40" t="s">
        <v>36</v>
      </c>
      <c r="C35" s="40" t="s">
        <v>116</v>
      </c>
      <c r="D35" s="39" t="s">
        <v>28</v>
      </c>
      <c r="E35" s="75">
        <v>1600</v>
      </c>
      <c r="F35" s="96">
        <v>91.94</v>
      </c>
      <c r="G35" s="76">
        <f t="shared" si="0"/>
        <v>147104</v>
      </c>
      <c r="H35" s="112"/>
      <c r="I35" s="139"/>
      <c r="J35" s="143"/>
      <c r="K35" s="147"/>
      <c r="L35" s="153"/>
      <c r="M35" s="162"/>
      <c r="N35" s="156"/>
      <c r="O35" s="166"/>
      <c r="P35" s="159">
        <v>80</v>
      </c>
      <c r="Q35" s="150">
        <v>60</v>
      </c>
      <c r="R35" s="169"/>
      <c r="S35" s="135"/>
      <c r="T35" s="150">
        <f>Q35</f>
        <v>60</v>
      </c>
      <c r="U35" s="175"/>
      <c r="V35" s="176">
        <f>E35*T35</f>
        <v>96000</v>
      </c>
      <c r="W35" s="73"/>
      <c r="X35" s="28"/>
      <c r="Y35" s="28"/>
    </row>
    <row r="36" spans="1:25" s="29" customFormat="1" ht="27" customHeight="1" x14ac:dyDescent="0.2">
      <c r="A36" s="50">
        <v>4</v>
      </c>
      <c r="B36" s="40" t="s">
        <v>88</v>
      </c>
      <c r="C36" s="40" t="s">
        <v>117</v>
      </c>
      <c r="D36" s="79" t="s">
        <v>27</v>
      </c>
      <c r="E36" s="77">
        <v>300</v>
      </c>
      <c r="F36" s="78">
        <v>355.46</v>
      </c>
      <c r="G36" s="76">
        <f t="shared" si="0"/>
        <v>106638</v>
      </c>
      <c r="H36" s="112"/>
      <c r="I36" s="139"/>
      <c r="J36" s="143"/>
      <c r="K36" s="147"/>
      <c r="L36" s="153"/>
      <c r="M36" s="162"/>
      <c r="N36" s="156"/>
      <c r="O36" s="166"/>
      <c r="P36" s="159"/>
      <c r="Q36" s="150"/>
      <c r="R36" s="169"/>
      <c r="S36" s="135"/>
      <c r="T36" s="114"/>
      <c r="U36" s="54"/>
      <c r="V36" s="27"/>
      <c r="W36" s="73"/>
      <c r="X36" s="28"/>
      <c r="Y36" s="28"/>
    </row>
    <row r="37" spans="1:25" s="29" customFormat="1" ht="27" customHeight="1" x14ac:dyDescent="0.2">
      <c r="A37" s="50">
        <v>5</v>
      </c>
      <c r="B37" s="80" t="s">
        <v>89</v>
      </c>
      <c r="C37" s="80" t="s">
        <v>118</v>
      </c>
      <c r="D37" s="81" t="s">
        <v>27</v>
      </c>
      <c r="E37" s="75">
        <v>54</v>
      </c>
      <c r="F37" s="97">
        <v>2950</v>
      </c>
      <c r="G37" s="76">
        <f t="shared" si="0"/>
        <v>159300</v>
      </c>
      <c r="H37" s="112"/>
      <c r="I37" s="139"/>
      <c r="J37" s="143"/>
      <c r="K37" s="147"/>
      <c r="L37" s="153"/>
      <c r="M37" s="162"/>
      <c r="N37" s="156"/>
      <c r="O37" s="166"/>
      <c r="P37" s="159"/>
      <c r="Q37" s="150"/>
      <c r="R37" s="169">
        <v>2945</v>
      </c>
      <c r="S37" s="135"/>
      <c r="T37" s="169">
        <f>R37</f>
        <v>2945</v>
      </c>
      <c r="U37" s="187"/>
      <c r="V37" s="188">
        <f t="shared" ref="V37:V51" si="1">E37*T37</f>
        <v>159030</v>
      </c>
      <c r="W37" s="73"/>
      <c r="X37" s="28"/>
      <c r="Y37" s="28"/>
    </row>
    <row r="38" spans="1:25" s="29" customFormat="1" ht="27" customHeight="1" x14ac:dyDescent="0.2">
      <c r="A38" s="50">
        <v>6</v>
      </c>
      <c r="B38" s="80" t="s">
        <v>90</v>
      </c>
      <c r="C38" s="80" t="s">
        <v>119</v>
      </c>
      <c r="D38" s="81" t="s">
        <v>27</v>
      </c>
      <c r="E38" s="75">
        <v>35</v>
      </c>
      <c r="F38" s="97">
        <v>2570</v>
      </c>
      <c r="G38" s="76">
        <f t="shared" si="0"/>
        <v>89950</v>
      </c>
      <c r="H38" s="112"/>
      <c r="I38" s="140"/>
      <c r="J38" s="143"/>
      <c r="K38" s="147"/>
      <c r="L38" s="153"/>
      <c r="M38" s="162"/>
      <c r="N38" s="156"/>
      <c r="O38" s="166"/>
      <c r="P38" s="159"/>
      <c r="Q38" s="150"/>
      <c r="R38" s="169">
        <v>2560</v>
      </c>
      <c r="S38" s="135"/>
      <c r="T38" s="169">
        <f t="shared" ref="T38:T45" si="2">R38</f>
        <v>2560</v>
      </c>
      <c r="U38" s="187"/>
      <c r="V38" s="188">
        <f t="shared" si="1"/>
        <v>89600</v>
      </c>
      <c r="W38" s="73"/>
      <c r="X38" s="28"/>
      <c r="Y38" s="28"/>
    </row>
    <row r="39" spans="1:25" s="29" customFormat="1" ht="27" customHeight="1" x14ac:dyDescent="0.2">
      <c r="A39" s="50">
        <v>7</v>
      </c>
      <c r="B39" s="80" t="s">
        <v>91</v>
      </c>
      <c r="C39" s="80" t="s">
        <v>120</v>
      </c>
      <c r="D39" s="81" t="s">
        <v>27</v>
      </c>
      <c r="E39" s="75">
        <v>35</v>
      </c>
      <c r="F39" s="97">
        <v>4750</v>
      </c>
      <c r="G39" s="76">
        <f t="shared" si="0"/>
        <v>166250</v>
      </c>
      <c r="H39" s="112"/>
      <c r="I39" s="139"/>
      <c r="J39" s="143"/>
      <c r="K39" s="147"/>
      <c r="L39" s="153"/>
      <c r="M39" s="162"/>
      <c r="N39" s="156"/>
      <c r="O39" s="166"/>
      <c r="P39" s="159"/>
      <c r="Q39" s="150"/>
      <c r="R39" s="169">
        <v>4735</v>
      </c>
      <c r="S39" s="135"/>
      <c r="T39" s="169">
        <f t="shared" si="2"/>
        <v>4735</v>
      </c>
      <c r="U39" s="187"/>
      <c r="V39" s="188">
        <f t="shared" si="1"/>
        <v>165725</v>
      </c>
      <c r="W39" s="73"/>
      <c r="X39" s="28"/>
      <c r="Y39" s="28"/>
    </row>
    <row r="40" spans="1:25" s="29" customFormat="1" ht="27" customHeight="1" x14ac:dyDescent="0.2">
      <c r="A40" s="50">
        <v>8</v>
      </c>
      <c r="B40" s="80" t="s">
        <v>92</v>
      </c>
      <c r="C40" s="80" t="s">
        <v>121</v>
      </c>
      <c r="D40" s="81" t="s">
        <v>27</v>
      </c>
      <c r="E40" s="75">
        <v>35</v>
      </c>
      <c r="F40" s="97">
        <v>3150</v>
      </c>
      <c r="G40" s="76">
        <f t="shared" si="0"/>
        <v>110250</v>
      </c>
      <c r="H40" s="112"/>
      <c r="I40" s="139"/>
      <c r="J40" s="143"/>
      <c r="K40" s="147"/>
      <c r="L40" s="153"/>
      <c r="M40" s="162"/>
      <c r="N40" s="156"/>
      <c r="O40" s="166"/>
      <c r="P40" s="159"/>
      <c r="Q40" s="150"/>
      <c r="R40" s="169">
        <v>3125</v>
      </c>
      <c r="S40" s="135"/>
      <c r="T40" s="169">
        <f t="shared" si="2"/>
        <v>3125</v>
      </c>
      <c r="U40" s="187"/>
      <c r="V40" s="188">
        <f t="shared" si="1"/>
        <v>109375</v>
      </c>
      <c r="W40" s="73"/>
      <c r="X40" s="28"/>
      <c r="Y40" s="28"/>
    </row>
    <row r="41" spans="1:25" s="29" customFormat="1" ht="27" customHeight="1" x14ac:dyDescent="0.2">
      <c r="A41" s="50">
        <v>9</v>
      </c>
      <c r="B41" s="80" t="s">
        <v>93</v>
      </c>
      <c r="C41" s="80" t="s">
        <v>37</v>
      </c>
      <c r="D41" s="81" t="s">
        <v>27</v>
      </c>
      <c r="E41" s="75">
        <v>35</v>
      </c>
      <c r="F41" s="97">
        <v>3750</v>
      </c>
      <c r="G41" s="76">
        <f t="shared" si="0"/>
        <v>131250</v>
      </c>
      <c r="H41" s="112"/>
      <c r="I41" s="139"/>
      <c r="J41" s="143"/>
      <c r="K41" s="147"/>
      <c r="L41" s="153"/>
      <c r="M41" s="162"/>
      <c r="N41" s="156"/>
      <c r="O41" s="166"/>
      <c r="P41" s="159"/>
      <c r="Q41" s="150"/>
      <c r="R41" s="169">
        <v>3725</v>
      </c>
      <c r="S41" s="135"/>
      <c r="T41" s="169">
        <f t="shared" si="2"/>
        <v>3725</v>
      </c>
      <c r="U41" s="187"/>
      <c r="V41" s="188">
        <f t="shared" si="1"/>
        <v>130375</v>
      </c>
      <c r="W41" s="73"/>
      <c r="X41" s="28"/>
      <c r="Y41" s="28"/>
    </row>
    <row r="42" spans="1:25" s="29" customFormat="1" ht="27" customHeight="1" x14ac:dyDescent="0.2">
      <c r="A42" s="50">
        <v>10</v>
      </c>
      <c r="B42" s="80" t="s">
        <v>94</v>
      </c>
      <c r="C42" s="80" t="s">
        <v>38</v>
      </c>
      <c r="D42" s="81" t="s">
        <v>27</v>
      </c>
      <c r="E42" s="75">
        <v>35</v>
      </c>
      <c r="F42" s="97">
        <v>1525</v>
      </c>
      <c r="G42" s="76">
        <f t="shared" si="0"/>
        <v>53375</v>
      </c>
      <c r="H42" s="112"/>
      <c r="I42" s="139"/>
      <c r="J42" s="143"/>
      <c r="K42" s="147"/>
      <c r="L42" s="153"/>
      <c r="M42" s="162"/>
      <c r="N42" s="156"/>
      <c r="O42" s="166"/>
      <c r="P42" s="159"/>
      <c r="Q42" s="150"/>
      <c r="R42" s="169">
        <v>1505</v>
      </c>
      <c r="S42" s="135"/>
      <c r="T42" s="169">
        <f t="shared" si="2"/>
        <v>1505</v>
      </c>
      <c r="U42" s="187"/>
      <c r="V42" s="188">
        <f t="shared" si="1"/>
        <v>52675</v>
      </c>
      <c r="W42" s="73"/>
      <c r="X42" s="28"/>
      <c r="Y42" s="28"/>
    </row>
    <row r="43" spans="1:25" s="29" customFormat="1" ht="27" customHeight="1" x14ac:dyDescent="0.2">
      <c r="A43" s="50">
        <v>11</v>
      </c>
      <c r="B43" s="80" t="s">
        <v>95</v>
      </c>
      <c r="C43" s="80" t="s">
        <v>39</v>
      </c>
      <c r="D43" s="81" t="s">
        <v>27</v>
      </c>
      <c r="E43" s="75">
        <v>35</v>
      </c>
      <c r="F43" s="97">
        <v>1950</v>
      </c>
      <c r="G43" s="76">
        <f t="shared" si="0"/>
        <v>68250</v>
      </c>
      <c r="H43" s="112"/>
      <c r="I43" s="139"/>
      <c r="J43" s="143"/>
      <c r="K43" s="147"/>
      <c r="L43" s="153"/>
      <c r="M43" s="162"/>
      <c r="N43" s="156"/>
      <c r="O43" s="166"/>
      <c r="P43" s="159"/>
      <c r="Q43" s="150"/>
      <c r="R43" s="169">
        <v>1815</v>
      </c>
      <c r="S43" s="135"/>
      <c r="T43" s="169">
        <f>R43</f>
        <v>1815</v>
      </c>
      <c r="U43" s="187"/>
      <c r="V43" s="188">
        <f t="shared" si="1"/>
        <v>63525</v>
      </c>
      <c r="W43" s="73"/>
      <c r="X43" s="28"/>
      <c r="Y43" s="28"/>
    </row>
    <row r="44" spans="1:25" s="29" customFormat="1" ht="27" customHeight="1" x14ac:dyDescent="0.2">
      <c r="A44" s="50">
        <v>12</v>
      </c>
      <c r="B44" s="80" t="s">
        <v>96</v>
      </c>
      <c r="C44" s="80" t="s">
        <v>40</v>
      </c>
      <c r="D44" s="81" t="s">
        <v>27</v>
      </c>
      <c r="E44" s="75">
        <v>35</v>
      </c>
      <c r="F44" s="97">
        <v>1650</v>
      </c>
      <c r="G44" s="76">
        <f t="shared" si="0"/>
        <v>57750</v>
      </c>
      <c r="H44" s="112"/>
      <c r="I44" s="139"/>
      <c r="J44" s="143"/>
      <c r="K44" s="147"/>
      <c r="L44" s="153"/>
      <c r="M44" s="162"/>
      <c r="N44" s="156"/>
      <c r="O44" s="166"/>
      <c r="P44" s="159"/>
      <c r="Q44" s="150"/>
      <c r="R44" s="169">
        <v>1590</v>
      </c>
      <c r="S44" s="135"/>
      <c r="T44" s="169">
        <f t="shared" si="2"/>
        <v>1590</v>
      </c>
      <c r="U44" s="187"/>
      <c r="V44" s="188">
        <f t="shared" si="1"/>
        <v>55650</v>
      </c>
      <c r="W44" s="73"/>
      <c r="X44" s="28"/>
      <c r="Y44" s="28"/>
    </row>
    <row r="45" spans="1:25" s="29" customFormat="1" ht="27" customHeight="1" x14ac:dyDescent="0.2">
      <c r="A45" s="50">
        <v>13</v>
      </c>
      <c r="B45" s="80" t="s">
        <v>97</v>
      </c>
      <c r="C45" s="80" t="s">
        <v>41</v>
      </c>
      <c r="D45" s="81" t="s">
        <v>27</v>
      </c>
      <c r="E45" s="75">
        <v>320</v>
      </c>
      <c r="F45" s="97">
        <v>2350</v>
      </c>
      <c r="G45" s="76">
        <f t="shared" si="0"/>
        <v>752000</v>
      </c>
      <c r="H45" s="112"/>
      <c r="I45" s="139"/>
      <c r="J45" s="143"/>
      <c r="K45" s="147"/>
      <c r="L45" s="153"/>
      <c r="M45" s="162"/>
      <c r="N45" s="156"/>
      <c r="O45" s="166"/>
      <c r="P45" s="159"/>
      <c r="Q45" s="150"/>
      <c r="R45" s="169">
        <v>2325</v>
      </c>
      <c r="S45" s="135"/>
      <c r="T45" s="169">
        <f t="shared" si="2"/>
        <v>2325</v>
      </c>
      <c r="U45" s="187"/>
      <c r="V45" s="188">
        <f t="shared" si="1"/>
        <v>744000</v>
      </c>
      <c r="W45" s="73"/>
      <c r="X45" s="28"/>
      <c r="Y45" s="28"/>
    </row>
    <row r="46" spans="1:25" s="29" customFormat="1" ht="27" customHeight="1" x14ac:dyDescent="0.2">
      <c r="A46" s="50">
        <v>14</v>
      </c>
      <c r="B46" s="80" t="s">
        <v>98</v>
      </c>
      <c r="C46" s="80" t="s">
        <v>42</v>
      </c>
      <c r="D46" s="81" t="s">
        <v>27</v>
      </c>
      <c r="E46" s="75">
        <v>50</v>
      </c>
      <c r="F46" s="97">
        <v>1707</v>
      </c>
      <c r="G46" s="76">
        <f t="shared" si="0"/>
        <v>85350</v>
      </c>
      <c r="H46" s="112"/>
      <c r="I46" s="139"/>
      <c r="J46" s="143"/>
      <c r="K46" s="147"/>
      <c r="L46" s="153"/>
      <c r="M46" s="162"/>
      <c r="N46" s="156"/>
      <c r="O46" s="166"/>
      <c r="P46" s="159"/>
      <c r="Q46" s="150"/>
      <c r="R46" s="169">
        <v>1690</v>
      </c>
      <c r="S46" s="135"/>
      <c r="T46" s="169">
        <f>R46</f>
        <v>1690</v>
      </c>
      <c r="U46" s="187"/>
      <c r="V46" s="188">
        <f t="shared" si="1"/>
        <v>84500</v>
      </c>
      <c r="W46" s="73"/>
      <c r="X46" s="28"/>
      <c r="Y46" s="28"/>
    </row>
    <row r="47" spans="1:25" s="29" customFormat="1" ht="27" customHeight="1" x14ac:dyDescent="0.2">
      <c r="A47" s="50">
        <v>15</v>
      </c>
      <c r="B47" s="40" t="s">
        <v>99</v>
      </c>
      <c r="C47" s="40" t="s">
        <v>122</v>
      </c>
      <c r="D47" s="82" t="s">
        <v>24</v>
      </c>
      <c r="E47" s="75">
        <v>25</v>
      </c>
      <c r="F47" s="102">
        <v>2000</v>
      </c>
      <c r="G47" s="76">
        <f t="shared" si="0"/>
        <v>50000</v>
      </c>
      <c r="H47" s="112"/>
      <c r="I47" s="139"/>
      <c r="J47" s="143"/>
      <c r="K47" s="147">
        <v>1800</v>
      </c>
      <c r="L47" s="153"/>
      <c r="M47" s="162"/>
      <c r="N47" s="156"/>
      <c r="O47" s="166"/>
      <c r="P47" s="159"/>
      <c r="Q47" s="150"/>
      <c r="R47" s="169"/>
      <c r="S47" s="135"/>
      <c r="T47" s="177">
        <f>K47</f>
        <v>1800</v>
      </c>
      <c r="U47" s="178"/>
      <c r="V47" s="179">
        <f t="shared" si="1"/>
        <v>45000</v>
      </c>
      <c r="W47" s="73"/>
      <c r="X47" s="28"/>
      <c r="Y47" s="28"/>
    </row>
    <row r="48" spans="1:25" s="29" customFormat="1" ht="27" customHeight="1" x14ac:dyDescent="0.2">
      <c r="A48" s="50">
        <v>16</v>
      </c>
      <c r="B48" s="40" t="s">
        <v>99</v>
      </c>
      <c r="C48" s="40" t="s">
        <v>123</v>
      </c>
      <c r="D48" s="82" t="s">
        <v>24</v>
      </c>
      <c r="E48" s="75">
        <v>70</v>
      </c>
      <c r="F48" s="102">
        <v>10600</v>
      </c>
      <c r="G48" s="76">
        <f t="shared" si="0"/>
        <v>742000</v>
      </c>
      <c r="H48" s="112"/>
      <c r="I48" s="139"/>
      <c r="J48" s="143"/>
      <c r="K48" s="147">
        <v>10500</v>
      </c>
      <c r="L48" s="153"/>
      <c r="M48" s="162"/>
      <c r="N48" s="156"/>
      <c r="O48" s="166"/>
      <c r="P48" s="159">
        <v>5100</v>
      </c>
      <c r="Q48" s="150"/>
      <c r="R48" s="169"/>
      <c r="S48" s="135"/>
      <c r="T48" s="185">
        <f>P48</f>
        <v>5100</v>
      </c>
      <c r="U48" s="171"/>
      <c r="V48" s="172">
        <f>E48*T48</f>
        <v>357000</v>
      </c>
      <c r="W48" s="73"/>
      <c r="X48" s="28"/>
      <c r="Y48" s="28"/>
    </row>
    <row r="49" spans="1:25" s="29" customFormat="1" ht="27" customHeight="1" x14ac:dyDescent="0.2">
      <c r="A49" s="50">
        <v>17</v>
      </c>
      <c r="B49" s="80" t="s">
        <v>43</v>
      </c>
      <c r="C49" s="80" t="s">
        <v>124</v>
      </c>
      <c r="D49" s="83" t="s">
        <v>44</v>
      </c>
      <c r="E49" s="75">
        <v>500</v>
      </c>
      <c r="F49" s="102">
        <v>160.88</v>
      </c>
      <c r="G49" s="76">
        <f t="shared" si="0"/>
        <v>80440</v>
      </c>
      <c r="H49" s="112">
        <v>120</v>
      </c>
      <c r="I49" s="139"/>
      <c r="J49" s="143"/>
      <c r="K49" s="147"/>
      <c r="L49" s="153"/>
      <c r="M49" s="162"/>
      <c r="N49" s="156"/>
      <c r="O49" s="166">
        <v>99.58</v>
      </c>
      <c r="P49" s="159">
        <v>130</v>
      </c>
      <c r="Q49" s="150"/>
      <c r="R49" s="169"/>
      <c r="S49" s="135"/>
      <c r="T49" s="182">
        <f>O49</f>
        <v>99.58</v>
      </c>
      <c r="U49" s="183"/>
      <c r="V49" s="184">
        <f t="shared" si="1"/>
        <v>49790</v>
      </c>
      <c r="W49" s="73"/>
      <c r="X49" s="28"/>
      <c r="Y49" s="28"/>
    </row>
    <row r="50" spans="1:25" s="29" customFormat="1" ht="27" customHeight="1" x14ac:dyDescent="0.2">
      <c r="A50" s="50">
        <v>18</v>
      </c>
      <c r="B50" s="40" t="s">
        <v>100</v>
      </c>
      <c r="C50" s="40" t="s">
        <v>125</v>
      </c>
      <c r="D50" s="79" t="s">
        <v>126</v>
      </c>
      <c r="E50" s="75">
        <v>3</v>
      </c>
      <c r="F50" s="96">
        <v>6296.94</v>
      </c>
      <c r="G50" s="76">
        <f t="shared" si="0"/>
        <v>18890.82</v>
      </c>
      <c r="H50" s="112">
        <v>6100</v>
      </c>
      <c r="I50" s="139"/>
      <c r="J50" s="143"/>
      <c r="K50" s="147"/>
      <c r="L50" s="153"/>
      <c r="M50" s="162"/>
      <c r="N50" s="156"/>
      <c r="O50" s="166">
        <v>4700</v>
      </c>
      <c r="P50" s="159"/>
      <c r="Q50" s="150"/>
      <c r="R50" s="169"/>
      <c r="S50" s="135"/>
      <c r="T50" s="182">
        <f>O50</f>
        <v>4700</v>
      </c>
      <c r="U50" s="183"/>
      <c r="V50" s="184">
        <f t="shared" si="1"/>
        <v>14100</v>
      </c>
      <c r="W50" s="73"/>
      <c r="X50" s="28"/>
      <c r="Y50" s="28"/>
    </row>
    <row r="51" spans="1:25" s="29" customFormat="1" ht="27" customHeight="1" x14ac:dyDescent="0.2">
      <c r="A51" s="50">
        <v>19</v>
      </c>
      <c r="B51" s="40" t="s">
        <v>45</v>
      </c>
      <c r="C51" s="40" t="s">
        <v>45</v>
      </c>
      <c r="D51" s="82" t="s">
        <v>46</v>
      </c>
      <c r="E51" s="75">
        <v>25</v>
      </c>
      <c r="F51" s="97">
        <v>4000</v>
      </c>
      <c r="G51" s="76">
        <f t="shared" si="0"/>
        <v>100000</v>
      </c>
      <c r="H51" s="112"/>
      <c r="I51" s="139"/>
      <c r="J51" s="143"/>
      <c r="K51" s="147"/>
      <c r="L51" s="153"/>
      <c r="M51" s="162"/>
      <c r="N51" s="156"/>
      <c r="O51" s="166"/>
      <c r="P51" s="159"/>
      <c r="Q51" s="150"/>
      <c r="R51" s="169">
        <v>4000</v>
      </c>
      <c r="S51" s="135"/>
      <c r="T51" s="189">
        <f>R51</f>
        <v>4000</v>
      </c>
      <c r="U51" s="187"/>
      <c r="V51" s="188">
        <f t="shared" si="1"/>
        <v>100000</v>
      </c>
      <c r="W51" s="73"/>
      <c r="X51" s="28"/>
      <c r="Y51" s="28"/>
    </row>
    <row r="52" spans="1:25" s="29" customFormat="1" ht="27" customHeight="1" x14ac:dyDescent="0.2">
      <c r="A52" s="50">
        <v>20</v>
      </c>
      <c r="B52" s="42" t="s">
        <v>49</v>
      </c>
      <c r="C52" s="42" t="s">
        <v>127</v>
      </c>
      <c r="D52" s="84" t="s">
        <v>24</v>
      </c>
      <c r="E52" s="75">
        <v>200</v>
      </c>
      <c r="F52" s="103">
        <v>92</v>
      </c>
      <c r="G52" s="76">
        <f t="shared" si="0"/>
        <v>18400</v>
      </c>
      <c r="H52" s="112"/>
      <c r="I52" s="139"/>
      <c r="J52" s="143"/>
      <c r="K52" s="147"/>
      <c r="L52" s="153"/>
      <c r="M52" s="162"/>
      <c r="N52" s="156"/>
      <c r="O52" s="166"/>
      <c r="P52" s="159"/>
      <c r="Q52" s="150"/>
      <c r="R52" s="169"/>
      <c r="S52" s="135"/>
      <c r="T52" s="115"/>
      <c r="U52" s="54"/>
      <c r="V52" s="27"/>
      <c r="W52" s="73"/>
      <c r="X52" s="28"/>
      <c r="Y52" s="28"/>
    </row>
    <row r="53" spans="1:25" s="29" customFormat="1" ht="27" customHeight="1" x14ac:dyDescent="0.2">
      <c r="A53" s="50">
        <v>21</v>
      </c>
      <c r="B53" s="41" t="s">
        <v>101</v>
      </c>
      <c r="C53" s="41" t="s">
        <v>128</v>
      </c>
      <c r="D53" s="85" t="s">
        <v>24</v>
      </c>
      <c r="E53" s="75">
        <v>30</v>
      </c>
      <c r="F53" s="104">
        <v>356.33</v>
      </c>
      <c r="G53" s="76">
        <f t="shared" si="0"/>
        <v>10689.9</v>
      </c>
      <c r="H53" s="112"/>
      <c r="I53" s="139"/>
      <c r="J53" s="143"/>
      <c r="K53" s="147"/>
      <c r="L53" s="153"/>
      <c r="M53" s="162"/>
      <c r="N53" s="156"/>
      <c r="O53" s="166">
        <v>265</v>
      </c>
      <c r="P53" s="159"/>
      <c r="Q53" s="150"/>
      <c r="R53" s="169"/>
      <c r="S53" s="136"/>
      <c r="T53" s="163">
        <f>O53</f>
        <v>265</v>
      </c>
      <c r="U53" s="183"/>
      <c r="V53" s="184">
        <f>E53*T53</f>
        <v>7950</v>
      </c>
      <c r="W53" s="73"/>
      <c r="X53" s="28"/>
      <c r="Y53" s="28"/>
    </row>
    <row r="54" spans="1:25" s="29" customFormat="1" ht="27" customHeight="1" x14ac:dyDescent="0.2">
      <c r="A54" s="50">
        <v>22</v>
      </c>
      <c r="B54" s="40" t="s">
        <v>102</v>
      </c>
      <c r="C54" s="40" t="s">
        <v>129</v>
      </c>
      <c r="D54" s="82" t="s">
        <v>24</v>
      </c>
      <c r="E54" s="75">
        <v>200</v>
      </c>
      <c r="F54" s="97">
        <v>88.75</v>
      </c>
      <c r="G54" s="76">
        <f t="shared" si="0"/>
        <v>17750</v>
      </c>
      <c r="H54" s="112"/>
      <c r="I54" s="139"/>
      <c r="J54" s="143"/>
      <c r="K54" s="147"/>
      <c r="L54" s="153"/>
      <c r="M54" s="162"/>
      <c r="N54" s="156"/>
      <c r="O54" s="166">
        <v>68.709999999999994</v>
      </c>
      <c r="P54" s="159"/>
      <c r="Q54" s="150"/>
      <c r="R54" s="169"/>
      <c r="S54" s="135"/>
      <c r="T54" s="163">
        <f>O54</f>
        <v>68.709999999999994</v>
      </c>
      <c r="U54" s="183"/>
      <c r="V54" s="184">
        <f>E54*T54</f>
        <v>13741.999999999998</v>
      </c>
      <c r="W54" s="73"/>
      <c r="X54" s="28"/>
      <c r="Y54" s="28"/>
    </row>
    <row r="55" spans="1:25" s="29" customFormat="1" ht="27" customHeight="1" x14ac:dyDescent="0.2">
      <c r="A55" s="50">
        <v>23</v>
      </c>
      <c r="B55" s="40" t="s">
        <v>103</v>
      </c>
      <c r="C55" s="40" t="s">
        <v>130</v>
      </c>
      <c r="D55" s="79" t="s">
        <v>32</v>
      </c>
      <c r="E55" s="75">
        <v>3</v>
      </c>
      <c r="F55" s="104">
        <v>3000</v>
      </c>
      <c r="G55" s="76">
        <f t="shared" si="0"/>
        <v>9000</v>
      </c>
      <c r="H55" s="112"/>
      <c r="I55" s="139"/>
      <c r="J55" s="143"/>
      <c r="K55" s="147"/>
      <c r="L55" s="153"/>
      <c r="M55" s="162"/>
      <c r="N55" s="156"/>
      <c r="O55" s="166"/>
      <c r="P55" s="159"/>
      <c r="Q55" s="150"/>
      <c r="R55" s="169"/>
      <c r="S55" s="135"/>
      <c r="T55" s="113"/>
      <c r="U55" s="54"/>
      <c r="V55" s="27"/>
      <c r="W55" s="73"/>
      <c r="X55" s="28"/>
      <c r="Y55" s="28"/>
    </row>
    <row r="56" spans="1:25" s="29" customFormat="1" ht="27" customHeight="1" x14ac:dyDescent="0.2">
      <c r="A56" s="50">
        <v>24</v>
      </c>
      <c r="B56" s="40" t="s">
        <v>104</v>
      </c>
      <c r="C56" s="40" t="s">
        <v>131</v>
      </c>
      <c r="D56" s="79" t="s">
        <v>132</v>
      </c>
      <c r="E56" s="75">
        <v>25</v>
      </c>
      <c r="F56" s="96">
        <v>3000</v>
      </c>
      <c r="G56" s="76">
        <f t="shared" si="0"/>
        <v>75000</v>
      </c>
      <c r="H56" s="112">
        <v>1400</v>
      </c>
      <c r="I56" s="139"/>
      <c r="J56" s="143"/>
      <c r="K56" s="147"/>
      <c r="L56" s="153"/>
      <c r="M56" s="162"/>
      <c r="N56" s="156"/>
      <c r="O56" s="166"/>
      <c r="P56" s="159"/>
      <c r="Q56" s="150"/>
      <c r="R56" s="169"/>
      <c r="S56" s="135"/>
      <c r="T56" s="112">
        <f>H56</f>
        <v>1400</v>
      </c>
      <c r="U56" s="54"/>
      <c r="V56" s="70">
        <f>E56*T56</f>
        <v>35000</v>
      </c>
      <c r="W56" s="73"/>
      <c r="X56" s="28"/>
      <c r="Y56" s="28"/>
    </row>
    <row r="57" spans="1:25" s="29" customFormat="1" ht="27" customHeight="1" x14ac:dyDescent="0.2">
      <c r="A57" s="50">
        <v>25</v>
      </c>
      <c r="B57" s="40" t="s">
        <v>105</v>
      </c>
      <c r="C57" s="40" t="s">
        <v>105</v>
      </c>
      <c r="D57" s="86" t="s">
        <v>24</v>
      </c>
      <c r="E57" s="75">
        <v>130</v>
      </c>
      <c r="F57" s="102">
        <v>2905</v>
      </c>
      <c r="G57" s="76">
        <f t="shared" si="0"/>
        <v>377650</v>
      </c>
      <c r="H57" s="112"/>
      <c r="I57" s="139"/>
      <c r="J57" s="143"/>
      <c r="K57" s="147"/>
      <c r="L57" s="153"/>
      <c r="M57" s="162"/>
      <c r="N57" s="156"/>
      <c r="O57" s="166"/>
      <c r="P57" s="159"/>
      <c r="Q57" s="150"/>
      <c r="R57" s="169"/>
      <c r="S57" s="135"/>
      <c r="T57" s="113"/>
      <c r="U57" s="54"/>
      <c r="V57" s="27"/>
      <c r="W57" s="73"/>
      <c r="X57" s="28"/>
      <c r="Y57" s="28"/>
    </row>
    <row r="58" spans="1:25" s="29" customFormat="1" ht="27" customHeight="1" x14ac:dyDescent="0.2">
      <c r="A58" s="50">
        <v>26</v>
      </c>
      <c r="B58" s="40" t="s">
        <v>47</v>
      </c>
      <c r="C58" s="40" t="s">
        <v>47</v>
      </c>
      <c r="D58" s="82" t="s">
        <v>46</v>
      </c>
      <c r="E58" s="75">
        <v>30</v>
      </c>
      <c r="F58" s="97">
        <v>4110</v>
      </c>
      <c r="G58" s="76">
        <f t="shared" si="0"/>
        <v>123300</v>
      </c>
      <c r="H58" s="112"/>
      <c r="I58" s="139"/>
      <c r="J58" s="143"/>
      <c r="K58" s="147"/>
      <c r="L58" s="153"/>
      <c r="M58" s="162"/>
      <c r="N58" s="156"/>
      <c r="O58" s="166"/>
      <c r="P58" s="159"/>
      <c r="Q58" s="150"/>
      <c r="R58" s="169">
        <v>4110</v>
      </c>
      <c r="S58" s="135"/>
      <c r="T58" s="169">
        <f>R58</f>
        <v>4110</v>
      </c>
      <c r="U58" s="187"/>
      <c r="V58" s="188">
        <f>E58*T58</f>
        <v>123300</v>
      </c>
      <c r="W58" s="73"/>
      <c r="X58" s="28"/>
      <c r="Y58" s="28"/>
    </row>
    <row r="59" spans="1:25" s="29" customFormat="1" ht="27" customHeight="1" x14ac:dyDescent="0.2">
      <c r="A59" s="50">
        <v>27</v>
      </c>
      <c r="B59" s="40" t="s">
        <v>106</v>
      </c>
      <c r="C59" s="40" t="s">
        <v>133</v>
      </c>
      <c r="D59" s="82" t="s">
        <v>24</v>
      </c>
      <c r="E59" s="75">
        <v>200</v>
      </c>
      <c r="F59" s="97">
        <v>193.75</v>
      </c>
      <c r="G59" s="76">
        <f t="shared" si="0"/>
        <v>38750</v>
      </c>
      <c r="H59" s="112"/>
      <c r="I59" s="139"/>
      <c r="J59" s="143"/>
      <c r="K59" s="147"/>
      <c r="L59" s="153"/>
      <c r="M59" s="162"/>
      <c r="N59" s="156"/>
      <c r="O59" s="166"/>
      <c r="P59" s="159"/>
      <c r="Q59" s="150"/>
      <c r="R59" s="169"/>
      <c r="S59" s="135"/>
      <c r="T59" s="113"/>
      <c r="U59" s="54"/>
      <c r="V59" s="27"/>
      <c r="W59" s="73"/>
      <c r="X59" s="28"/>
      <c r="Y59" s="28"/>
    </row>
    <row r="60" spans="1:25" s="29" customFormat="1" ht="27" customHeight="1" x14ac:dyDescent="0.2">
      <c r="A60" s="50">
        <v>28</v>
      </c>
      <c r="B60" s="80" t="s">
        <v>50</v>
      </c>
      <c r="C60" s="80" t="s">
        <v>134</v>
      </c>
      <c r="D60" s="83" t="s">
        <v>32</v>
      </c>
      <c r="E60" s="75">
        <v>30</v>
      </c>
      <c r="F60" s="102">
        <v>6160</v>
      </c>
      <c r="G60" s="76">
        <f t="shared" si="0"/>
        <v>184800</v>
      </c>
      <c r="H60" s="112"/>
      <c r="I60" s="139">
        <v>4750</v>
      </c>
      <c r="J60" s="143"/>
      <c r="K60" s="147"/>
      <c r="L60" s="153"/>
      <c r="M60" s="162">
        <v>5800</v>
      </c>
      <c r="N60" s="156"/>
      <c r="O60" s="166"/>
      <c r="P60" s="159"/>
      <c r="Q60" s="150"/>
      <c r="R60" s="169"/>
      <c r="S60" s="135"/>
      <c r="T60" s="139">
        <f>I60</f>
        <v>4750</v>
      </c>
      <c r="U60" s="170"/>
      <c r="V60" s="69">
        <f>E60*T60</f>
        <v>142500</v>
      </c>
      <c r="W60" s="73"/>
      <c r="X60" s="28"/>
      <c r="Y60" s="28"/>
    </row>
    <row r="61" spans="1:25" s="29" customFormat="1" ht="27" customHeight="1" x14ac:dyDescent="0.2">
      <c r="A61" s="50">
        <v>29</v>
      </c>
      <c r="B61" s="80" t="s">
        <v>107</v>
      </c>
      <c r="C61" s="80" t="s">
        <v>135</v>
      </c>
      <c r="D61" s="83" t="s">
        <v>48</v>
      </c>
      <c r="E61" s="75">
        <v>20</v>
      </c>
      <c r="F61" s="97">
        <v>560</v>
      </c>
      <c r="G61" s="76">
        <f t="shared" si="0"/>
        <v>11200</v>
      </c>
      <c r="H61" s="112"/>
      <c r="I61" s="139"/>
      <c r="J61" s="143"/>
      <c r="K61" s="147"/>
      <c r="L61" s="153"/>
      <c r="M61" s="162"/>
      <c r="N61" s="156"/>
      <c r="O61" s="166"/>
      <c r="P61" s="159"/>
      <c r="Q61" s="150">
        <v>500</v>
      </c>
      <c r="R61" s="169"/>
      <c r="S61" s="135"/>
      <c r="T61" s="150">
        <f>Q61</f>
        <v>500</v>
      </c>
      <c r="U61" s="175"/>
      <c r="V61" s="176">
        <f>E61*T61</f>
        <v>10000</v>
      </c>
      <c r="W61" s="73"/>
      <c r="X61" s="28"/>
      <c r="Y61" s="28"/>
    </row>
    <row r="62" spans="1:25" s="29" customFormat="1" ht="27" customHeight="1" x14ac:dyDescent="0.2">
      <c r="A62" s="50">
        <v>30</v>
      </c>
      <c r="B62" s="80" t="s">
        <v>51</v>
      </c>
      <c r="C62" s="80" t="s">
        <v>33</v>
      </c>
      <c r="D62" s="83" t="s">
        <v>27</v>
      </c>
      <c r="E62" s="75">
        <v>150</v>
      </c>
      <c r="F62" s="97">
        <v>125</v>
      </c>
      <c r="G62" s="76">
        <f t="shared" si="0"/>
        <v>18750</v>
      </c>
      <c r="H62" s="112"/>
      <c r="I62" s="139"/>
      <c r="J62" s="143"/>
      <c r="K62" s="147"/>
      <c r="L62" s="153"/>
      <c r="M62" s="162"/>
      <c r="N62" s="156"/>
      <c r="O62" s="166"/>
      <c r="P62" s="159"/>
      <c r="Q62" s="150">
        <v>120</v>
      </c>
      <c r="R62" s="169"/>
      <c r="S62" s="135"/>
      <c r="T62" s="150">
        <f>Q62</f>
        <v>120</v>
      </c>
      <c r="U62" s="175"/>
      <c r="V62" s="176">
        <f>E62*T62</f>
        <v>18000</v>
      </c>
      <c r="W62" s="73"/>
      <c r="X62" s="28"/>
      <c r="Y62" s="28"/>
    </row>
    <row r="63" spans="1:25" s="29" customFormat="1" ht="27" customHeight="1" x14ac:dyDescent="0.2">
      <c r="A63" s="50">
        <v>31</v>
      </c>
      <c r="B63" s="87" t="s">
        <v>108</v>
      </c>
      <c r="C63" s="40" t="s">
        <v>136</v>
      </c>
      <c r="D63" s="83" t="s">
        <v>24</v>
      </c>
      <c r="E63" s="75">
        <v>40</v>
      </c>
      <c r="F63" s="97">
        <v>3800</v>
      </c>
      <c r="G63" s="76">
        <f t="shared" si="0"/>
        <v>152000</v>
      </c>
      <c r="H63" s="112"/>
      <c r="I63" s="139"/>
      <c r="J63" s="143"/>
      <c r="K63" s="147"/>
      <c r="L63" s="153"/>
      <c r="M63" s="162"/>
      <c r="N63" s="156"/>
      <c r="O63" s="166"/>
      <c r="P63" s="159"/>
      <c r="Q63" s="150"/>
      <c r="R63" s="169"/>
      <c r="S63" s="135">
        <v>3800</v>
      </c>
      <c r="T63" s="135">
        <f>S63</f>
        <v>3800</v>
      </c>
      <c r="U63" s="186"/>
      <c r="V63" s="67">
        <f>E63*T63</f>
        <v>152000</v>
      </c>
      <c r="W63" s="73"/>
      <c r="X63" s="28"/>
      <c r="Y63" s="28"/>
    </row>
    <row r="64" spans="1:25" s="29" customFormat="1" ht="27" customHeight="1" x14ac:dyDescent="0.2">
      <c r="A64" s="50">
        <v>32</v>
      </c>
      <c r="B64" s="87" t="s">
        <v>109</v>
      </c>
      <c r="C64" s="40" t="s">
        <v>137</v>
      </c>
      <c r="D64" s="83" t="s">
        <v>24</v>
      </c>
      <c r="E64" s="75">
        <v>30</v>
      </c>
      <c r="F64" s="105">
        <v>4790</v>
      </c>
      <c r="G64" s="76">
        <f t="shared" si="0"/>
        <v>143700</v>
      </c>
      <c r="H64" s="112"/>
      <c r="I64" s="139"/>
      <c r="J64" s="143"/>
      <c r="K64" s="147"/>
      <c r="L64" s="153"/>
      <c r="M64" s="162"/>
      <c r="N64" s="156"/>
      <c r="O64" s="166"/>
      <c r="P64" s="159"/>
      <c r="Q64" s="150"/>
      <c r="R64" s="169"/>
      <c r="S64" s="135"/>
      <c r="T64" s="113"/>
      <c r="U64" s="54"/>
      <c r="V64" s="27"/>
      <c r="W64" s="73"/>
      <c r="X64" s="28"/>
      <c r="Y64" s="28"/>
    </row>
    <row r="65" spans="1:30" s="29" customFormat="1" ht="27" customHeight="1" x14ac:dyDescent="0.2">
      <c r="A65" s="50">
        <v>33</v>
      </c>
      <c r="B65" s="80" t="s">
        <v>110</v>
      </c>
      <c r="C65" s="80" t="s">
        <v>110</v>
      </c>
      <c r="D65" s="83" t="s">
        <v>24</v>
      </c>
      <c r="E65" s="75">
        <v>10</v>
      </c>
      <c r="F65" s="97">
        <v>7000</v>
      </c>
      <c r="G65" s="76">
        <f t="shared" si="0"/>
        <v>70000</v>
      </c>
      <c r="H65" s="112">
        <v>5100</v>
      </c>
      <c r="I65" s="139"/>
      <c r="J65" s="143"/>
      <c r="K65" s="147"/>
      <c r="L65" s="153"/>
      <c r="M65" s="162"/>
      <c r="N65" s="156"/>
      <c r="O65" s="166">
        <v>4200</v>
      </c>
      <c r="P65" s="159"/>
      <c r="Q65" s="150">
        <v>4680</v>
      </c>
      <c r="R65" s="169"/>
      <c r="S65" s="135"/>
      <c r="T65" s="182">
        <f>O65</f>
        <v>4200</v>
      </c>
      <c r="U65" s="183"/>
      <c r="V65" s="184">
        <f>E65*T65</f>
        <v>42000</v>
      </c>
      <c r="W65" s="73"/>
      <c r="X65" s="28"/>
      <c r="Y65" s="28"/>
    </row>
    <row r="66" spans="1:30" s="29" customFormat="1" ht="27" customHeight="1" x14ac:dyDescent="0.2">
      <c r="A66" s="50">
        <v>34</v>
      </c>
      <c r="B66" s="40" t="s">
        <v>111</v>
      </c>
      <c r="C66" s="80" t="s">
        <v>52</v>
      </c>
      <c r="D66" s="83" t="s">
        <v>24</v>
      </c>
      <c r="E66" s="75">
        <v>29000</v>
      </c>
      <c r="F66" s="97">
        <v>22.66</v>
      </c>
      <c r="G66" s="76">
        <f t="shared" si="0"/>
        <v>657140</v>
      </c>
      <c r="H66" s="112">
        <v>21</v>
      </c>
      <c r="I66" s="139"/>
      <c r="J66" s="143"/>
      <c r="K66" s="147"/>
      <c r="L66" s="153"/>
      <c r="M66" s="162"/>
      <c r="N66" s="156"/>
      <c r="O66" s="166">
        <v>20.99</v>
      </c>
      <c r="P66" s="159"/>
      <c r="Q66" s="150">
        <v>21.28</v>
      </c>
      <c r="R66" s="169"/>
      <c r="S66" s="135"/>
      <c r="T66" s="182">
        <f t="shared" ref="T66:T69" si="3">O66</f>
        <v>20.99</v>
      </c>
      <c r="U66" s="183"/>
      <c r="V66" s="184">
        <f>E66*T66</f>
        <v>608710</v>
      </c>
      <c r="W66" s="73"/>
      <c r="X66" s="28"/>
      <c r="Y66" s="28"/>
    </row>
    <row r="67" spans="1:30" s="29" customFormat="1" ht="27" customHeight="1" x14ac:dyDescent="0.2">
      <c r="A67" s="50">
        <v>35</v>
      </c>
      <c r="B67" s="40" t="s">
        <v>111</v>
      </c>
      <c r="C67" s="80" t="s">
        <v>34</v>
      </c>
      <c r="D67" s="83" t="s">
        <v>24</v>
      </c>
      <c r="E67" s="75">
        <v>30000</v>
      </c>
      <c r="F67" s="97">
        <v>15.13</v>
      </c>
      <c r="G67" s="76">
        <f t="shared" si="0"/>
        <v>453900</v>
      </c>
      <c r="H67" s="112">
        <v>14.9</v>
      </c>
      <c r="I67" s="139"/>
      <c r="J67" s="143"/>
      <c r="K67" s="147"/>
      <c r="L67" s="153"/>
      <c r="M67" s="162"/>
      <c r="N67" s="156"/>
      <c r="O67" s="166">
        <v>14.01</v>
      </c>
      <c r="P67" s="159">
        <v>15</v>
      </c>
      <c r="Q67" s="150">
        <v>14</v>
      </c>
      <c r="R67" s="169"/>
      <c r="S67" s="135"/>
      <c r="T67" s="174">
        <f>Q67</f>
        <v>14</v>
      </c>
      <c r="U67" s="175"/>
      <c r="V67" s="176">
        <f>E67*T67</f>
        <v>420000</v>
      </c>
      <c r="W67" s="73"/>
      <c r="X67" s="28"/>
      <c r="Y67" s="28"/>
    </row>
    <row r="68" spans="1:30" s="29" customFormat="1" ht="27" customHeight="1" x14ac:dyDescent="0.2">
      <c r="A68" s="50">
        <v>36</v>
      </c>
      <c r="B68" s="40" t="s">
        <v>111</v>
      </c>
      <c r="C68" s="80" t="s">
        <v>53</v>
      </c>
      <c r="D68" s="83" t="s">
        <v>24</v>
      </c>
      <c r="E68" s="75">
        <v>13000</v>
      </c>
      <c r="F68" s="97">
        <v>13.2</v>
      </c>
      <c r="G68" s="76">
        <f t="shared" si="0"/>
        <v>171600</v>
      </c>
      <c r="H68" s="112">
        <v>13.2</v>
      </c>
      <c r="I68" s="139"/>
      <c r="J68" s="143"/>
      <c r="K68" s="147"/>
      <c r="L68" s="153"/>
      <c r="M68" s="162"/>
      <c r="N68" s="156"/>
      <c r="O68" s="166">
        <v>12.5</v>
      </c>
      <c r="P68" s="159"/>
      <c r="Q68" s="150"/>
      <c r="R68" s="169"/>
      <c r="S68" s="135"/>
      <c r="T68" s="182">
        <f t="shared" si="3"/>
        <v>12.5</v>
      </c>
      <c r="U68" s="183"/>
      <c r="V68" s="184">
        <f>E68*T68</f>
        <v>162500</v>
      </c>
      <c r="W68" s="73"/>
      <c r="X68" s="28"/>
      <c r="Y68" s="28"/>
    </row>
    <row r="69" spans="1:30" s="29" customFormat="1" ht="27" customHeight="1" x14ac:dyDescent="0.2">
      <c r="A69" s="50">
        <v>37</v>
      </c>
      <c r="B69" s="40" t="s">
        <v>112</v>
      </c>
      <c r="C69" s="40" t="s">
        <v>112</v>
      </c>
      <c r="D69" s="79" t="s">
        <v>24</v>
      </c>
      <c r="E69" s="75">
        <v>1500</v>
      </c>
      <c r="F69" s="104">
        <v>80</v>
      </c>
      <c r="G69" s="76">
        <f t="shared" si="0"/>
        <v>120000</v>
      </c>
      <c r="H69" s="112"/>
      <c r="I69" s="139"/>
      <c r="J69" s="143"/>
      <c r="K69" s="147"/>
      <c r="L69" s="153"/>
      <c r="M69" s="162"/>
      <c r="N69" s="156"/>
      <c r="O69" s="166">
        <v>32</v>
      </c>
      <c r="P69" s="159"/>
      <c r="Q69" s="150"/>
      <c r="R69" s="169"/>
      <c r="S69" s="135"/>
      <c r="T69" s="182">
        <f t="shared" si="3"/>
        <v>32</v>
      </c>
      <c r="U69" s="183"/>
      <c r="V69" s="184">
        <f>E69*T69</f>
        <v>48000</v>
      </c>
      <c r="W69" s="73"/>
      <c r="X69" s="28"/>
      <c r="Y69" s="28"/>
    </row>
    <row r="70" spans="1:30" s="29" customFormat="1" ht="27" customHeight="1" x14ac:dyDescent="0.2">
      <c r="A70" s="43"/>
      <c r="B70" s="44" t="s">
        <v>54</v>
      </c>
      <c r="C70" s="45"/>
      <c r="D70" s="46"/>
      <c r="E70" s="47"/>
      <c r="F70" s="98"/>
      <c r="G70" s="48">
        <f>SUM(G33:G69)</f>
        <v>9749732.7200000007</v>
      </c>
      <c r="H70" s="112"/>
      <c r="I70" s="139"/>
      <c r="J70" s="143"/>
      <c r="K70" s="147"/>
      <c r="L70" s="153"/>
      <c r="M70" s="162"/>
      <c r="N70" s="156"/>
      <c r="O70" s="166"/>
      <c r="P70" s="159"/>
      <c r="Q70" s="150"/>
      <c r="R70" s="169"/>
      <c r="S70" s="135"/>
      <c r="T70" s="113"/>
      <c r="U70" s="54"/>
      <c r="V70" s="27">
        <f>SUM(V33:V69)</f>
        <v>7312047</v>
      </c>
      <c r="W70" s="73">
        <f>SUM(W33:W69)</f>
        <v>0</v>
      </c>
      <c r="X70" s="28"/>
      <c r="Y70" s="28"/>
    </row>
    <row r="71" spans="1:30" s="31" customFormat="1" ht="33" customHeight="1" x14ac:dyDescent="0.2">
      <c r="A71" s="206" t="s">
        <v>138</v>
      </c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30"/>
      <c r="V71" s="30"/>
      <c r="W71" s="30"/>
      <c r="X71" s="30"/>
      <c r="Y71" s="30"/>
      <c r="Z71" s="30"/>
      <c r="AA71" s="30"/>
      <c r="AB71" s="30"/>
      <c r="AC71" s="30"/>
      <c r="AD71" s="30"/>
    </row>
    <row r="72" spans="1:30" s="31" customFormat="1" ht="19.5" customHeight="1" x14ac:dyDescent="0.2">
      <c r="A72" s="32" t="s">
        <v>20</v>
      </c>
      <c r="B72" s="49"/>
      <c r="C72" s="49"/>
      <c r="D72" s="49"/>
      <c r="E72" s="33"/>
      <c r="F72" s="99"/>
      <c r="G72" s="33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0"/>
      <c r="V72" s="30"/>
      <c r="W72" s="30"/>
      <c r="X72" s="30"/>
      <c r="Y72" s="30"/>
      <c r="Z72" s="30"/>
      <c r="AA72" s="30"/>
      <c r="AB72" s="30"/>
      <c r="AC72" s="30"/>
      <c r="AD72" s="30"/>
    </row>
    <row r="73" spans="1:30" s="31" customFormat="1" x14ac:dyDescent="0.2">
      <c r="D73" s="49"/>
      <c r="E73" s="33"/>
      <c r="F73" s="99"/>
      <c r="G73" s="33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0"/>
      <c r="V73" s="30"/>
      <c r="W73" s="30"/>
      <c r="X73" s="30"/>
      <c r="Y73" s="30"/>
      <c r="Z73" s="30"/>
      <c r="AA73" s="30"/>
      <c r="AB73" s="30"/>
      <c r="AC73" s="30"/>
      <c r="AD73" s="30"/>
    </row>
    <row r="74" spans="1:30" s="31" customFormat="1" ht="60" x14ac:dyDescent="0.2">
      <c r="A74" s="34" t="s">
        <v>0</v>
      </c>
      <c r="B74" s="35" t="s">
        <v>14</v>
      </c>
      <c r="C74" s="35" t="s">
        <v>19</v>
      </c>
      <c r="D74" s="49"/>
      <c r="E74" s="33"/>
      <c r="F74" s="99"/>
      <c r="G74" s="33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0" s="31" customFormat="1" ht="36" x14ac:dyDescent="0.2">
      <c r="A75" s="34">
        <v>1</v>
      </c>
      <c r="B75" s="35" t="str">
        <f t="shared" ref="B75:B86" si="4">B16</f>
        <v>ТОО "Anirise"</v>
      </c>
      <c r="C75" s="34" t="s">
        <v>18</v>
      </c>
      <c r="D75" s="72"/>
      <c r="E75" s="33"/>
      <c r="F75" s="99"/>
      <c r="G75" s="33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0"/>
      <c r="V75" s="30"/>
      <c r="W75" s="30"/>
      <c r="X75" s="30"/>
      <c r="Y75" s="30"/>
      <c r="Z75" s="30"/>
      <c r="AA75" s="30"/>
      <c r="AB75" s="30"/>
      <c r="AC75" s="30"/>
      <c r="AD75" s="30"/>
    </row>
    <row r="76" spans="1:30" s="31" customFormat="1" ht="36" x14ac:dyDescent="0.2">
      <c r="A76" s="34">
        <v>2</v>
      </c>
      <c r="B76" s="35" t="str">
        <f t="shared" si="4"/>
        <v>ТОО "РЭМИ"</v>
      </c>
      <c r="C76" s="34" t="s">
        <v>18</v>
      </c>
      <c r="D76" s="72"/>
      <c r="E76" s="33"/>
      <c r="F76" s="99"/>
      <c r="G76" s="33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 spans="1:30" s="31" customFormat="1" ht="36" x14ac:dyDescent="0.2">
      <c r="A77" s="34">
        <v>3</v>
      </c>
      <c r="B77" s="35" t="str">
        <f t="shared" si="4"/>
        <v>ТОО "Kelun-Kazpharm"</v>
      </c>
      <c r="C77" s="34" t="s">
        <v>18</v>
      </c>
      <c r="D77" s="72"/>
      <c r="E77" s="33"/>
      <c r="F77" s="99"/>
      <c r="G77" s="33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0"/>
      <c r="V77" s="30"/>
      <c r="W77" s="30"/>
      <c r="X77" s="30"/>
      <c r="Y77" s="30"/>
      <c r="Z77" s="30"/>
      <c r="AA77" s="30"/>
      <c r="AB77" s="30"/>
      <c r="AC77" s="30"/>
      <c r="AD77" s="30"/>
    </row>
    <row r="78" spans="1:30" s="31" customFormat="1" ht="36" x14ac:dyDescent="0.2">
      <c r="A78" s="34">
        <v>4</v>
      </c>
      <c r="B78" s="35" t="str">
        <f t="shared" si="4"/>
        <v>ТОО "ІСКЕР МЕДВЕРВИС"</v>
      </c>
      <c r="C78" s="34" t="s">
        <v>18</v>
      </c>
      <c r="D78" s="72"/>
      <c r="E78" s="33"/>
      <c r="F78" s="99"/>
      <c r="G78" s="33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0"/>
      <c r="V78" s="30"/>
      <c r="W78" s="30"/>
      <c r="X78" s="30"/>
      <c r="Y78" s="30"/>
      <c r="Z78" s="30"/>
      <c r="AA78" s="30"/>
      <c r="AB78" s="30"/>
      <c r="AC78" s="30"/>
      <c r="AD78" s="30"/>
    </row>
    <row r="79" spans="1:30" s="31" customFormat="1" ht="36" x14ac:dyDescent="0.2">
      <c r="A79" s="34">
        <v>5</v>
      </c>
      <c r="B79" s="34" t="str">
        <f t="shared" si="4"/>
        <v>ТОО "ЭМИТИ Интернешнл"</v>
      </c>
      <c r="C79" s="34" t="s">
        <v>18</v>
      </c>
      <c r="D79" s="49"/>
      <c r="E79" s="33"/>
      <c r="F79" s="99"/>
      <c r="G79" s="33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0"/>
      <c r="V79" s="30"/>
      <c r="W79" s="30"/>
      <c r="X79" s="30"/>
      <c r="Y79" s="30"/>
      <c r="Z79" s="30"/>
      <c r="AA79" s="30"/>
      <c r="AB79" s="30"/>
      <c r="AC79" s="30"/>
      <c r="AD79" s="30"/>
    </row>
    <row r="80" spans="1:30" s="31" customFormat="1" ht="36" x14ac:dyDescent="0.2">
      <c r="A80" s="34">
        <v>6</v>
      </c>
      <c r="B80" s="34" t="str">
        <f t="shared" si="4"/>
        <v>ТОО "VITA PHARMA"</v>
      </c>
      <c r="C80" s="34" t="s">
        <v>18</v>
      </c>
      <c r="D80" s="49"/>
      <c r="E80" s="33"/>
      <c r="F80" s="99"/>
      <c r="G80" s="33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0"/>
      <c r="V80" s="30"/>
      <c r="W80" s="30"/>
      <c r="X80" s="30"/>
      <c r="Y80" s="30"/>
      <c r="Z80" s="30"/>
      <c r="AA80" s="30"/>
      <c r="AB80" s="30"/>
      <c r="AC80" s="30"/>
      <c r="AD80" s="30"/>
    </row>
    <row r="81" spans="1:30" s="31" customFormat="1" ht="36" x14ac:dyDescent="0.2">
      <c r="A81" s="34">
        <v>7</v>
      </c>
      <c r="B81" s="34" t="str">
        <f t="shared" si="4"/>
        <v>ТОО "Нео Лайф"</v>
      </c>
      <c r="C81" s="34" t="s">
        <v>18</v>
      </c>
      <c r="D81" s="49"/>
      <c r="E81" s="33"/>
      <c r="F81" s="99"/>
      <c r="G81" s="33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0"/>
      <c r="V81" s="30"/>
      <c r="W81" s="30"/>
      <c r="X81" s="30"/>
      <c r="Y81" s="30"/>
      <c r="Z81" s="30"/>
      <c r="AA81" s="30"/>
      <c r="AB81" s="30"/>
      <c r="AC81" s="30"/>
      <c r="AD81" s="30"/>
    </row>
    <row r="82" spans="1:30" s="31" customFormat="1" ht="36" x14ac:dyDescent="0.2">
      <c r="A82" s="34">
        <v>8</v>
      </c>
      <c r="B82" s="34" t="str">
        <f t="shared" si="4"/>
        <v>ТОО "МФК Биола"</v>
      </c>
      <c r="C82" s="34" t="s">
        <v>18</v>
      </c>
      <c r="D82" s="49"/>
      <c r="E82" s="33"/>
      <c r="F82" s="99"/>
      <c r="G82" s="33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0"/>
      <c r="V82" s="30"/>
      <c r="W82" s="30"/>
      <c r="X82" s="30"/>
      <c r="Y82" s="30"/>
      <c r="Z82" s="30"/>
      <c r="AA82" s="30"/>
      <c r="AB82" s="30"/>
      <c r="AC82" s="30"/>
      <c r="AD82" s="30"/>
    </row>
    <row r="83" spans="1:30" s="31" customFormat="1" ht="36" x14ac:dyDescent="0.2">
      <c r="A83" s="34">
        <v>9</v>
      </c>
      <c r="B83" s="34" t="str">
        <f t="shared" si="4"/>
        <v>ТОО "INKAR"</v>
      </c>
      <c r="C83" s="34" t="s">
        <v>18</v>
      </c>
      <c r="D83" s="49"/>
      <c r="E83" s="33"/>
      <c r="F83" s="99"/>
      <c r="G83" s="33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0"/>
      <c r="V83" s="30"/>
      <c r="W83" s="30"/>
      <c r="X83" s="30"/>
      <c r="Y83" s="30"/>
      <c r="Z83" s="30"/>
      <c r="AA83" s="30"/>
      <c r="AB83" s="30"/>
      <c r="AC83" s="30"/>
      <c r="AD83" s="30"/>
    </row>
    <row r="84" spans="1:30" s="31" customFormat="1" ht="36" x14ac:dyDescent="0.2">
      <c r="A84" s="34">
        <v>10</v>
      </c>
      <c r="B84" s="34" t="str">
        <f t="shared" si="4"/>
        <v>ТОО Альянс-Фарм"</v>
      </c>
      <c r="C84" s="34" t="s">
        <v>18</v>
      </c>
      <c r="D84" s="49"/>
      <c r="E84" s="33"/>
      <c r="F84" s="99"/>
      <c r="G84" s="33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0"/>
      <c r="V84" s="30"/>
      <c r="W84" s="30"/>
      <c r="X84" s="30"/>
      <c r="Y84" s="30"/>
      <c r="Z84" s="30"/>
      <c r="AA84" s="30"/>
      <c r="AB84" s="30"/>
      <c r="AC84" s="30"/>
      <c r="AD84" s="30"/>
    </row>
    <row r="85" spans="1:30" s="31" customFormat="1" ht="36" x14ac:dyDescent="0.2">
      <c r="A85" s="34">
        <v>11</v>
      </c>
      <c r="B85" s="34" t="str">
        <f t="shared" si="4"/>
        <v>ТОО "Аудан-Дәрі"</v>
      </c>
      <c r="C85" s="34" t="s">
        <v>18</v>
      </c>
      <c r="D85" s="49"/>
      <c r="E85" s="33"/>
      <c r="F85" s="99"/>
      <c r="G85" s="33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0"/>
      <c r="V85" s="30"/>
      <c r="W85" s="30"/>
      <c r="X85" s="30"/>
      <c r="Y85" s="30"/>
      <c r="Z85" s="30"/>
      <c r="AA85" s="30"/>
      <c r="AB85" s="30"/>
      <c r="AC85" s="30"/>
      <c r="AD85" s="30"/>
    </row>
    <row r="86" spans="1:30" s="31" customFormat="1" ht="36" x14ac:dyDescent="0.2">
      <c r="A86" s="34">
        <v>12</v>
      </c>
      <c r="B86" s="34" t="str">
        <f t="shared" si="4"/>
        <v>ТОО "Labtechnology"</v>
      </c>
      <c r="C86" s="34" t="s">
        <v>18</v>
      </c>
      <c r="D86" s="49"/>
      <c r="E86" s="33"/>
      <c r="F86" s="99"/>
      <c r="G86" s="33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0"/>
      <c r="V86" s="30"/>
      <c r="W86" s="30"/>
      <c r="X86" s="30"/>
      <c r="Y86" s="30"/>
      <c r="Z86" s="30"/>
      <c r="AA86" s="30"/>
      <c r="AB86" s="30"/>
      <c r="AC86" s="30"/>
      <c r="AD86" s="30"/>
    </row>
    <row r="87" spans="1:30" s="31" customFormat="1" x14ac:dyDescent="0.2">
      <c r="A87" s="36"/>
      <c r="B87" s="36"/>
      <c r="C87" s="36"/>
      <c r="D87" s="49"/>
      <c r="E87" s="33"/>
      <c r="F87" s="99"/>
      <c r="G87" s="33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0"/>
      <c r="V87" s="30"/>
      <c r="W87" s="30"/>
      <c r="X87" s="30"/>
      <c r="Y87" s="30"/>
      <c r="Z87" s="30"/>
      <c r="AA87" s="30"/>
      <c r="AB87" s="30"/>
      <c r="AC87" s="30"/>
      <c r="AD87" s="30"/>
    </row>
    <row r="88" spans="1:30" s="31" customFormat="1" x14ac:dyDescent="0.2">
      <c r="D88" s="49"/>
      <c r="E88" s="33"/>
      <c r="F88" s="99"/>
      <c r="G88" s="33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0"/>
      <c r="V88" s="30"/>
      <c r="W88" s="30"/>
      <c r="X88" s="30"/>
      <c r="Y88" s="30"/>
      <c r="Z88" s="30"/>
      <c r="AA88" s="30"/>
      <c r="AB88" s="30"/>
      <c r="AC88" s="30"/>
      <c r="AD88" s="30"/>
    </row>
    <row r="89" spans="1:30" s="31" customFormat="1" x14ac:dyDescent="0.2">
      <c r="A89" s="31" t="s">
        <v>148</v>
      </c>
      <c r="D89" s="49"/>
      <c r="E89" s="33"/>
      <c r="F89" s="99"/>
      <c r="G89" s="33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0"/>
      <c r="V89" s="30"/>
      <c r="W89" s="30"/>
      <c r="X89" s="30"/>
      <c r="Y89" s="30"/>
      <c r="Z89" s="30"/>
      <c r="AA89" s="30"/>
      <c r="AB89" s="30"/>
      <c r="AC89" s="30"/>
      <c r="AD89" s="30"/>
    </row>
    <row r="90" spans="1:30" s="29" customFormat="1" x14ac:dyDescent="0.2">
      <c r="D90" s="49"/>
      <c r="E90" s="33"/>
      <c r="F90" s="99"/>
      <c r="G90" s="33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29" customFormat="1" ht="12.75" x14ac:dyDescent="0.2">
      <c r="A91" s="38" t="s">
        <v>140</v>
      </c>
      <c r="D91" s="49"/>
      <c r="E91" s="33"/>
      <c r="F91" s="99"/>
      <c r="G91" s="33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1" customFormat="1" x14ac:dyDescent="0.2">
      <c r="A92" s="49"/>
      <c r="B92" s="49"/>
      <c r="C92" s="49"/>
      <c r="D92" s="49"/>
      <c r="E92" s="33"/>
      <c r="F92" s="99"/>
      <c r="G92" s="33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0"/>
      <c r="V92" s="30"/>
      <c r="W92" s="30"/>
      <c r="X92" s="30"/>
      <c r="Y92" s="30"/>
      <c r="Z92" s="30"/>
      <c r="AA92" s="30"/>
      <c r="AB92" s="30"/>
      <c r="AC92" s="30"/>
      <c r="AD92" s="30"/>
    </row>
    <row r="93" spans="1:30" s="31" customFormat="1" ht="18.75" customHeight="1" x14ac:dyDescent="0.2">
      <c r="A93" s="216" t="s">
        <v>9</v>
      </c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30"/>
      <c r="V93" s="30"/>
      <c r="W93" s="30"/>
      <c r="X93" s="30"/>
      <c r="Y93" s="30"/>
      <c r="Z93" s="30"/>
      <c r="AA93" s="30"/>
      <c r="AB93" s="30"/>
      <c r="AC93" s="30"/>
      <c r="AD93" s="30"/>
    </row>
    <row r="94" spans="1:30" ht="11.25" customHeight="1" x14ac:dyDescent="0.2">
      <c r="A94" s="30"/>
      <c r="B94" s="30"/>
      <c r="C94" s="30"/>
      <c r="D94" s="30"/>
      <c r="E94" s="51"/>
      <c r="F94" s="100"/>
      <c r="G94" s="51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30" ht="45.75" customHeight="1" x14ac:dyDescent="0.2">
      <c r="A95" s="52" t="s">
        <v>10</v>
      </c>
      <c r="B95" s="53" t="s">
        <v>11</v>
      </c>
      <c r="C95" s="217" t="s">
        <v>12</v>
      </c>
      <c r="D95" s="217"/>
      <c r="E95" s="217"/>
      <c r="F95" s="235" t="s">
        <v>13</v>
      </c>
      <c r="G95" s="235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117"/>
      <c r="U95" s="123"/>
      <c r="V95" s="3"/>
      <c r="W95" s="16"/>
      <c r="X95" s="16"/>
      <c r="Y95" s="16"/>
      <c r="Z95" s="15"/>
      <c r="AA95" s="15"/>
    </row>
    <row r="96" spans="1:30" ht="25.5" customHeight="1" x14ac:dyDescent="0.2">
      <c r="A96" s="55">
        <v>1</v>
      </c>
      <c r="B96" s="56" t="str">
        <f>B75</f>
        <v>ТОО "Anirise"</v>
      </c>
      <c r="C96" s="218" t="s">
        <v>146</v>
      </c>
      <c r="D96" s="219"/>
      <c r="E96" s="220"/>
      <c r="F96" s="231">
        <f>V56</f>
        <v>35000</v>
      </c>
      <c r="G96" s="232"/>
      <c r="H96" s="57"/>
      <c r="I96" s="57"/>
      <c r="J96" s="57"/>
      <c r="K96" s="117"/>
      <c r="L96" s="117"/>
      <c r="M96" s="117"/>
      <c r="N96" s="57"/>
      <c r="O96" s="117"/>
      <c r="P96" s="117"/>
      <c r="Q96" s="117"/>
      <c r="R96" s="117"/>
      <c r="S96" s="117"/>
      <c r="T96" s="116"/>
      <c r="U96" s="123"/>
      <c r="V96" s="3"/>
      <c r="W96" s="16"/>
      <c r="X96" s="16"/>
      <c r="Y96" s="16"/>
      <c r="Z96" s="15"/>
      <c r="AA96" s="15"/>
    </row>
    <row r="97" spans="1:30" ht="25.5" customHeight="1" x14ac:dyDescent="0.2">
      <c r="A97" s="55">
        <v>2</v>
      </c>
      <c r="B97" s="56" t="str">
        <f>B76</f>
        <v>ТОО "РЭМИ"</v>
      </c>
      <c r="C97" s="218" t="s">
        <v>145</v>
      </c>
      <c r="D97" s="219"/>
      <c r="E97" s="220"/>
      <c r="F97" s="231">
        <f>V60</f>
        <v>142500</v>
      </c>
      <c r="G97" s="232"/>
      <c r="H97" s="57"/>
      <c r="I97" s="57"/>
      <c r="J97" s="57"/>
      <c r="K97" s="117"/>
      <c r="L97" s="117"/>
      <c r="M97" s="117"/>
      <c r="N97" s="57"/>
      <c r="O97" s="117"/>
      <c r="P97" s="117"/>
      <c r="Q97" s="117"/>
      <c r="R97" s="117"/>
      <c r="S97" s="117"/>
      <c r="T97" s="116"/>
      <c r="U97" s="123"/>
      <c r="V97" s="3"/>
      <c r="W97" s="16"/>
      <c r="X97" s="16"/>
      <c r="Y97" s="16"/>
      <c r="Z97" s="15"/>
      <c r="AA97" s="15"/>
    </row>
    <row r="98" spans="1:30" ht="25.5" customHeight="1" x14ac:dyDescent="0.2">
      <c r="A98" s="55">
        <v>3</v>
      </c>
      <c r="B98" s="56" t="str">
        <f>B77</f>
        <v>ТОО "Kelun-Kazpharm"</v>
      </c>
      <c r="C98" s="218" t="s">
        <v>144</v>
      </c>
      <c r="D98" s="219"/>
      <c r="E98" s="220"/>
      <c r="F98" s="231">
        <f>V34</f>
        <v>825000</v>
      </c>
      <c r="G98" s="232"/>
      <c r="H98" s="57"/>
      <c r="I98" s="57"/>
      <c r="J98" s="57"/>
      <c r="K98" s="117"/>
      <c r="L98" s="117"/>
      <c r="M98" s="117"/>
      <c r="N98" s="57"/>
      <c r="O98" s="117"/>
      <c r="P98" s="117"/>
      <c r="Q98" s="117"/>
      <c r="R98" s="117"/>
      <c r="S98" s="117"/>
      <c r="T98" s="116"/>
      <c r="U98" s="123"/>
      <c r="V98" s="3"/>
      <c r="W98" s="16"/>
      <c r="X98" s="16"/>
      <c r="Y98" s="16"/>
      <c r="Z98" s="15"/>
      <c r="AA98" s="15"/>
    </row>
    <row r="99" spans="1:30" ht="25.5" customHeight="1" x14ac:dyDescent="0.2">
      <c r="A99" s="55">
        <v>4</v>
      </c>
      <c r="B99" s="56" t="str">
        <f>B78</f>
        <v>ТОО "ІСКЕР МЕДВЕРВИС"</v>
      </c>
      <c r="C99" s="218" t="s">
        <v>143</v>
      </c>
      <c r="D99" s="219"/>
      <c r="E99" s="220"/>
      <c r="F99" s="231">
        <f>V47</f>
        <v>45000</v>
      </c>
      <c r="G99" s="232"/>
      <c r="H99" s="57"/>
      <c r="I99" s="57"/>
      <c r="J99" s="57"/>
      <c r="K99" s="117"/>
      <c r="L99" s="117"/>
      <c r="M99" s="117"/>
      <c r="N99" s="57"/>
      <c r="O99" s="117"/>
      <c r="P99" s="117"/>
      <c r="Q99" s="117"/>
      <c r="R99" s="117"/>
      <c r="S99" s="117"/>
      <c r="T99" s="116"/>
      <c r="U99" s="123"/>
      <c r="V99" s="3"/>
      <c r="W99" s="16"/>
      <c r="X99" s="16"/>
      <c r="Y99" s="16"/>
      <c r="Z99" s="15"/>
      <c r="AA99" s="15"/>
    </row>
    <row r="100" spans="1:30" ht="25.5" customHeight="1" x14ac:dyDescent="0.2">
      <c r="A100" s="55">
        <v>5</v>
      </c>
      <c r="B100" s="56" t="str">
        <f t="shared" ref="B100:B105" si="5">B81</f>
        <v>ТОО "Нео Лайф"</v>
      </c>
      <c r="C100" s="218" t="s">
        <v>141</v>
      </c>
      <c r="D100" s="219"/>
      <c r="E100" s="220"/>
      <c r="F100" s="231">
        <f>V33</f>
        <v>2387000</v>
      </c>
      <c r="G100" s="232"/>
      <c r="H100" s="57"/>
      <c r="I100" s="57"/>
      <c r="J100" s="57"/>
      <c r="K100" s="117"/>
      <c r="L100" s="117"/>
      <c r="M100" s="117"/>
      <c r="N100" s="57"/>
      <c r="O100" s="117"/>
      <c r="P100" s="117"/>
      <c r="Q100" s="117"/>
      <c r="R100" s="117"/>
      <c r="S100" s="117"/>
      <c r="T100" s="116"/>
      <c r="U100" s="123"/>
      <c r="V100" s="3"/>
      <c r="W100" s="16"/>
      <c r="X100" s="16"/>
      <c r="Y100" s="16"/>
      <c r="Z100" s="15"/>
      <c r="AA100" s="15"/>
    </row>
    <row r="101" spans="1:30" ht="27.75" customHeight="1" x14ac:dyDescent="0.2">
      <c r="A101" s="55">
        <v>6</v>
      </c>
      <c r="B101" s="58" t="str">
        <f t="shared" si="5"/>
        <v>ТОО "МФК Биола"</v>
      </c>
      <c r="C101" s="218" t="s">
        <v>63</v>
      </c>
      <c r="D101" s="219"/>
      <c r="E101" s="220"/>
      <c r="F101" s="231">
        <f>V49+V50+V53+V54+V65+V66+V68+V69</f>
        <v>946792</v>
      </c>
      <c r="G101" s="232"/>
      <c r="H101" s="57"/>
      <c r="I101" s="57"/>
      <c r="J101" s="57"/>
      <c r="K101" s="117"/>
      <c r="L101" s="117"/>
      <c r="M101" s="117"/>
      <c r="N101" s="57"/>
      <c r="O101" s="117"/>
      <c r="P101" s="117"/>
      <c r="Q101" s="117"/>
      <c r="R101" s="117"/>
      <c r="S101" s="117"/>
      <c r="T101" s="116"/>
      <c r="U101" s="123"/>
      <c r="V101" s="3"/>
      <c r="W101" s="16"/>
      <c r="X101" s="16"/>
      <c r="Y101" s="16"/>
      <c r="Z101" s="15"/>
      <c r="AA101" s="15"/>
    </row>
    <row r="102" spans="1:30" ht="27.75" customHeight="1" x14ac:dyDescent="0.2">
      <c r="A102" s="55">
        <v>7</v>
      </c>
      <c r="B102" s="58" t="str">
        <f t="shared" si="5"/>
        <v>ТОО "INKAR"</v>
      </c>
      <c r="C102" s="218" t="s">
        <v>29</v>
      </c>
      <c r="D102" s="219"/>
      <c r="E102" s="220"/>
      <c r="F102" s="231">
        <f>V48</f>
        <v>357000</v>
      </c>
      <c r="G102" s="232"/>
      <c r="H102" s="57"/>
      <c r="I102" s="57"/>
      <c r="J102" s="57"/>
      <c r="K102" s="117"/>
      <c r="L102" s="117"/>
      <c r="M102" s="117"/>
      <c r="N102" s="57"/>
      <c r="O102" s="117"/>
      <c r="P102" s="117"/>
      <c r="Q102" s="117"/>
      <c r="R102" s="117"/>
      <c r="S102" s="117"/>
      <c r="T102" s="116"/>
      <c r="U102" s="123"/>
      <c r="V102" s="3"/>
      <c r="W102" s="16"/>
      <c r="X102" s="16"/>
      <c r="Y102" s="16"/>
      <c r="Z102" s="15"/>
      <c r="AA102" s="15"/>
    </row>
    <row r="103" spans="1:30" ht="27.75" customHeight="1" x14ac:dyDescent="0.2">
      <c r="A103" s="55">
        <v>8</v>
      </c>
      <c r="B103" s="58" t="str">
        <f t="shared" si="5"/>
        <v>ТОО Альянс-Фарм"</v>
      </c>
      <c r="C103" s="218" t="s">
        <v>30</v>
      </c>
      <c r="D103" s="219"/>
      <c r="E103" s="220"/>
      <c r="F103" s="231">
        <f>V35+V61+V62+V67</f>
        <v>544000</v>
      </c>
      <c r="G103" s="232"/>
      <c r="H103" s="57"/>
      <c r="I103" s="57"/>
      <c r="J103" s="57"/>
      <c r="K103" s="117"/>
      <c r="L103" s="117"/>
      <c r="M103" s="117"/>
      <c r="N103" s="57"/>
      <c r="O103" s="117"/>
      <c r="P103" s="117"/>
      <c r="Q103" s="117"/>
      <c r="R103" s="117"/>
      <c r="S103" s="117"/>
      <c r="T103" s="116"/>
      <c r="U103" s="123"/>
      <c r="V103" s="3"/>
      <c r="W103" s="16"/>
      <c r="X103" s="16"/>
      <c r="Y103" s="16"/>
      <c r="Z103" s="15"/>
      <c r="AA103" s="15"/>
    </row>
    <row r="104" spans="1:30" ht="27.75" customHeight="1" x14ac:dyDescent="0.2">
      <c r="A104" s="55">
        <v>9</v>
      </c>
      <c r="B104" s="58" t="str">
        <f t="shared" si="5"/>
        <v>ТОО "Аудан-Дәрі"</v>
      </c>
      <c r="C104" s="218" t="s">
        <v>62</v>
      </c>
      <c r="D104" s="219"/>
      <c r="E104" s="220"/>
      <c r="F104" s="231">
        <f>V37+V38+V39+V40+V41+V42+V43+V44+V45+V46+V51+V58</f>
        <v>1877755</v>
      </c>
      <c r="G104" s="232"/>
      <c r="H104" s="57"/>
      <c r="I104" s="57"/>
      <c r="J104" s="57"/>
      <c r="K104" s="117"/>
      <c r="L104" s="117"/>
      <c r="M104" s="117"/>
      <c r="N104" s="57"/>
      <c r="O104" s="117"/>
      <c r="P104" s="117"/>
      <c r="Q104" s="117"/>
      <c r="R104" s="117"/>
      <c r="S104" s="117"/>
      <c r="T104" s="116"/>
      <c r="U104" s="123"/>
      <c r="V104" s="3"/>
      <c r="W104" s="16"/>
      <c r="X104" s="16"/>
      <c r="Y104" s="16"/>
      <c r="Z104" s="15"/>
      <c r="AA104" s="15"/>
    </row>
    <row r="105" spans="1:30" ht="23.25" customHeight="1" x14ac:dyDescent="0.2">
      <c r="A105" s="55">
        <v>10</v>
      </c>
      <c r="B105" s="59" t="str">
        <f t="shared" si="5"/>
        <v>ТОО "Labtechnology"</v>
      </c>
      <c r="C105" s="218" t="s">
        <v>142</v>
      </c>
      <c r="D105" s="219"/>
      <c r="E105" s="220"/>
      <c r="F105" s="233">
        <f>V63</f>
        <v>152000</v>
      </c>
      <c r="G105" s="234"/>
      <c r="H105" s="57"/>
      <c r="I105" s="57"/>
      <c r="J105" s="57"/>
      <c r="K105" s="117"/>
      <c r="L105" s="117"/>
      <c r="M105" s="117"/>
      <c r="N105" s="57"/>
      <c r="O105" s="117"/>
      <c r="P105" s="117"/>
      <c r="Q105" s="117"/>
      <c r="R105" s="117"/>
      <c r="S105" s="117"/>
      <c r="T105" s="116"/>
      <c r="U105" s="123"/>
      <c r="V105" s="3"/>
      <c r="W105" s="16"/>
      <c r="X105" s="16"/>
      <c r="Y105" s="16"/>
      <c r="Z105" s="15"/>
      <c r="AA105" s="15"/>
    </row>
    <row r="106" spans="1:30" ht="18" customHeight="1" x14ac:dyDescent="0.2">
      <c r="A106" s="55"/>
      <c r="B106" s="59"/>
      <c r="C106" s="218"/>
      <c r="D106" s="219"/>
      <c r="E106" s="220"/>
      <c r="F106" s="236">
        <f>SUM(F96:F105)</f>
        <v>7312047</v>
      </c>
      <c r="G106" s="237"/>
      <c r="H106" s="57"/>
      <c r="I106" s="57"/>
      <c r="J106" s="57"/>
      <c r="K106" s="117"/>
      <c r="L106" s="117"/>
      <c r="M106" s="117"/>
      <c r="N106" s="57"/>
      <c r="O106" s="117"/>
      <c r="P106" s="117"/>
      <c r="Q106" s="117"/>
      <c r="R106" s="117"/>
      <c r="S106" s="117"/>
      <c r="T106" s="116"/>
      <c r="U106" s="123"/>
      <c r="V106" s="3"/>
      <c r="W106" s="16"/>
      <c r="X106" s="16"/>
      <c r="Y106" s="16"/>
      <c r="Z106" s="15"/>
      <c r="AA106" s="15"/>
    </row>
    <row r="107" spans="1:30" ht="12.75" x14ac:dyDescent="0.2">
      <c r="A107" s="38"/>
      <c r="B107" s="60"/>
      <c r="C107" s="61"/>
      <c r="D107" s="61"/>
      <c r="E107" s="109"/>
      <c r="F107" s="106"/>
      <c r="G107" s="91"/>
      <c r="H107" s="57"/>
      <c r="I107" s="57"/>
      <c r="J107" s="57"/>
      <c r="K107" s="117"/>
      <c r="L107" s="117"/>
      <c r="M107" s="117"/>
      <c r="N107" s="57"/>
      <c r="O107" s="117"/>
      <c r="P107" s="117"/>
      <c r="Q107" s="117"/>
      <c r="R107" s="117"/>
      <c r="S107" s="117"/>
      <c r="T107" s="116"/>
      <c r="U107" s="123"/>
      <c r="V107" s="3"/>
      <c r="W107" s="16"/>
      <c r="X107" s="16"/>
      <c r="Y107" s="16"/>
      <c r="Z107" s="15"/>
      <c r="AA107" s="15"/>
    </row>
    <row r="108" spans="1:30" x14ac:dyDescent="0.2">
      <c r="A108" s="26"/>
      <c r="B108" s="26"/>
      <c r="C108" s="26"/>
      <c r="D108" s="204"/>
      <c r="E108" s="204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116"/>
      <c r="U108" s="123"/>
      <c r="V108" s="123"/>
      <c r="W108" s="16"/>
      <c r="X108" s="17"/>
      <c r="Y108" s="16"/>
      <c r="Z108" s="16"/>
      <c r="AA108" s="16"/>
      <c r="AB108" s="15"/>
      <c r="AC108" s="15"/>
      <c r="AD108" s="15"/>
    </row>
    <row r="109" spans="1:30" s="21" customFormat="1" ht="15.75" x14ac:dyDescent="0.25">
      <c r="A109" s="71" t="s">
        <v>139</v>
      </c>
      <c r="B109" s="71"/>
      <c r="C109" s="71"/>
      <c r="D109" s="71"/>
      <c r="E109" s="110"/>
      <c r="F109" s="92"/>
      <c r="G109" s="92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5"/>
      <c r="V109" s="125"/>
      <c r="W109" s="22"/>
      <c r="X109" s="23"/>
      <c r="Y109" s="22"/>
      <c r="Z109" s="22"/>
      <c r="AA109" s="22"/>
      <c r="AB109" s="20"/>
      <c r="AC109" s="20"/>
      <c r="AD109" s="20"/>
    </row>
    <row r="110" spans="1:30" s="21" customFormat="1" ht="15.75" x14ac:dyDescent="0.25">
      <c r="A110" s="62"/>
      <c r="B110" s="62"/>
      <c r="C110" s="62"/>
      <c r="D110" s="62"/>
      <c r="E110" s="93"/>
      <c r="F110" s="107"/>
      <c r="G110" s="93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7"/>
      <c r="V110" s="127"/>
      <c r="W110" s="25"/>
      <c r="X110" s="24"/>
      <c r="Y110" s="24"/>
      <c r="Z110" s="24"/>
    </row>
    <row r="111" spans="1:30" ht="12.75" x14ac:dyDescent="0.2">
      <c r="A111" s="229" t="s">
        <v>31</v>
      </c>
      <c r="B111" s="229"/>
      <c r="C111" s="229"/>
      <c r="D111" s="229"/>
      <c r="E111" s="229"/>
      <c r="F111" s="229"/>
      <c r="G111" s="229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</row>
    <row r="112" spans="1:30" ht="12.75" x14ac:dyDescent="0.2">
      <c r="A112" s="62"/>
      <c r="B112" s="62"/>
      <c r="C112" s="62"/>
      <c r="D112" s="62"/>
      <c r="E112" s="93"/>
      <c r="F112" s="107"/>
      <c r="G112" s="93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</row>
    <row r="113" spans="1:20" ht="12.75" x14ac:dyDescent="0.2">
      <c r="A113" s="62"/>
      <c r="B113" s="62"/>
      <c r="C113" s="62"/>
      <c r="D113" s="62"/>
      <c r="E113" s="93"/>
      <c r="F113" s="107"/>
      <c r="G113" s="93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</row>
    <row r="114" spans="1:20" ht="12.75" x14ac:dyDescent="0.2">
      <c r="A114" s="229" t="s">
        <v>147</v>
      </c>
      <c r="B114" s="229"/>
      <c r="C114" s="229"/>
      <c r="D114" s="229"/>
      <c r="E114" s="229"/>
      <c r="F114" s="229"/>
      <c r="G114" s="229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</row>
    <row r="115" spans="1:20" ht="12.75" x14ac:dyDescent="0.2">
      <c r="A115" s="62"/>
      <c r="B115" s="62"/>
      <c r="C115" s="62"/>
      <c r="D115" s="62"/>
      <c r="E115" s="93"/>
      <c r="F115" s="107"/>
      <c r="G115" s="93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</row>
    <row r="116" spans="1:20" x14ac:dyDescent="0.2">
      <c r="A116" s="29"/>
      <c r="B116" s="29"/>
      <c r="C116" s="29"/>
      <c r="D116" s="29"/>
      <c r="E116" s="90"/>
      <c r="F116" s="101"/>
      <c r="G116" s="90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</row>
  </sheetData>
  <mergeCells count="52">
    <mergeCell ref="F103:G103"/>
    <mergeCell ref="C98:E98"/>
    <mergeCell ref="C99:E99"/>
    <mergeCell ref="C100:E100"/>
    <mergeCell ref="F97:G97"/>
    <mergeCell ref="F98:G98"/>
    <mergeCell ref="F99:G99"/>
    <mergeCell ref="F100:G100"/>
    <mergeCell ref="A114:G114"/>
    <mergeCell ref="V30:V32"/>
    <mergeCell ref="A111:G111"/>
    <mergeCell ref="C101:E101"/>
    <mergeCell ref="C105:E105"/>
    <mergeCell ref="F101:G101"/>
    <mergeCell ref="F102:G102"/>
    <mergeCell ref="F105:G105"/>
    <mergeCell ref="F96:G96"/>
    <mergeCell ref="F95:G95"/>
    <mergeCell ref="F106:G106"/>
    <mergeCell ref="C106:E106"/>
    <mergeCell ref="C103:E103"/>
    <mergeCell ref="C102:E102"/>
    <mergeCell ref="C104:E104"/>
    <mergeCell ref="F104:G104"/>
    <mergeCell ref="A7:D7"/>
    <mergeCell ref="A2:S2"/>
    <mergeCell ref="A3:S3"/>
    <mergeCell ref="A4:D4"/>
    <mergeCell ref="A5:C5"/>
    <mergeCell ref="A6:T6"/>
    <mergeCell ref="A14:T14"/>
    <mergeCell ref="AB10:AD10"/>
    <mergeCell ref="A8:D8"/>
    <mergeCell ref="A9:S9"/>
    <mergeCell ref="A10:U10"/>
    <mergeCell ref="A12:R12"/>
    <mergeCell ref="D108:E108"/>
    <mergeCell ref="F108:S108"/>
    <mergeCell ref="A71:T71"/>
    <mergeCell ref="T30:T32"/>
    <mergeCell ref="E31:E32"/>
    <mergeCell ref="F31:F32"/>
    <mergeCell ref="G31:G32"/>
    <mergeCell ref="A30:A32"/>
    <mergeCell ref="B30:B32"/>
    <mergeCell ref="C30:C32"/>
    <mergeCell ref="D30:D32"/>
    <mergeCell ref="E30:G30"/>
    <mergeCell ref="A93:T93"/>
    <mergeCell ref="C95:E95"/>
    <mergeCell ref="C96:E96"/>
    <mergeCell ref="C97:E97"/>
  </mergeCells>
  <pageMargins left="3.937007874015748E-2" right="3.937007874015748E-2" top="0.55118110236220474" bottom="0.55118110236220474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User</cp:lastModifiedBy>
  <cp:lastPrinted>2023-01-31T03:43:20Z</cp:lastPrinted>
  <dcterms:created xsi:type="dcterms:W3CDTF">2017-08-07T04:16:40Z</dcterms:created>
  <dcterms:modified xsi:type="dcterms:W3CDTF">2023-02-06T10:32:04Z</dcterms:modified>
</cp:coreProperties>
</file>