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3\375\ЗЦП 2 Реагенты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ЗЦП'!$A$20:$P$22</definedName>
    <definedName name="_xlnm.Print_Area" localSheetId="0">'Протокол итогов ЗЦП'!$A$1:$J$104</definedName>
  </definedNames>
  <calcPr calcId="162913"/>
</workbook>
</file>

<file path=xl/calcChain.xml><?xml version="1.0" encoding="utf-8"?>
<calcChain xmlns="http://schemas.openxmlformats.org/spreadsheetml/2006/main">
  <c r="B84" i="1" l="1"/>
  <c r="J69" i="1" l="1"/>
  <c r="J70" i="1"/>
  <c r="J71" i="1"/>
  <c r="J72" i="1"/>
  <c r="J73" i="1"/>
  <c r="J74" i="1"/>
  <c r="J68" i="1"/>
  <c r="I77" i="1"/>
  <c r="J77" i="1" s="1"/>
  <c r="I78" i="1"/>
  <c r="J78" i="1" s="1"/>
  <c r="I76" i="1"/>
  <c r="J76" i="1" s="1"/>
  <c r="I69" i="1"/>
  <c r="I70" i="1"/>
  <c r="I71" i="1"/>
  <c r="I72" i="1"/>
  <c r="I73" i="1"/>
  <c r="I74" i="1"/>
  <c r="I68" i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23" i="1"/>
  <c r="J23" i="1" s="1"/>
  <c r="F23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79" i="1" l="1"/>
  <c r="F94" i="1"/>
  <c r="F95" i="1"/>
  <c r="F96" i="1" s="1"/>
  <c r="J79" i="1"/>
  <c r="B95" i="1"/>
  <c r="B83" i="1"/>
  <c r="B94" i="1" s="1"/>
  <c r="H21" i="1"/>
  <c r="G21" i="1"/>
</calcChain>
</file>

<file path=xl/sharedStrings.xml><?xml version="1.0" encoding="utf-8"?>
<sst xmlns="http://schemas.openxmlformats.org/spreadsheetml/2006/main" count="163" uniqueCount="106">
  <si>
    <t>№</t>
  </si>
  <si>
    <t>Наименование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</si>
  <si>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</si>
  <si>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</si>
  <si>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</si>
  <si>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</si>
  <si>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</si>
  <si>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</si>
  <si>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</si>
  <si>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</si>
  <si>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</si>
  <si>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</si>
  <si>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</si>
  <si>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</si>
  <si>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</si>
  <si>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</si>
  <si>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</si>
  <si>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</si>
  <si>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</si>
  <si>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</si>
  <si>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</si>
  <si>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</si>
  <si>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</si>
  <si>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>шт</t>
  </si>
  <si>
    <t>фл</t>
  </si>
  <si>
    <t xml:space="preserve">Цена </t>
  </si>
  <si>
    <t>уп</t>
  </si>
  <si>
    <t xml:space="preserve">Итого 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</si>
  <si>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</si>
  <si>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</si>
  <si>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</si>
  <si>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>кан</t>
  </si>
  <si>
    <t>И.о. директора _______________Алтынбеков А.П.</t>
  </si>
  <si>
    <t xml:space="preserve">Менеджер  по государственным закупкам__________________________Джандаулетова А.Ш. </t>
  </si>
  <si>
    <t xml:space="preserve">Основания отклонения тендерных заявок: отсутствует </t>
  </si>
  <si>
    <t>Аланинаминотрансфераза (R1:4×35+R2:2×18) Mindray</t>
  </si>
  <si>
    <t>Альфа -Амилаза R1 1*38 мл+R2.1x10 мл Mindray</t>
  </si>
  <si>
    <t>Аспартатаминотрансфераза R1:4×35 мл+R 2:2×18 мл Mindray</t>
  </si>
  <si>
    <t>Глюкоза R1:4×40 мл+R2:2×20 мл. Mindray</t>
  </si>
  <si>
    <t>Калибратор специфических белков 5×1 мл (С3,С4,CRP, IgA, IgG, IgM ) Mindray</t>
  </si>
  <si>
    <t>Калибратор липидов 5×1 мл арт. 105-001128-00 Mindray</t>
  </si>
  <si>
    <t>МультиКонтроль Клин Чем уровень 1 (6×5 мл) Mindray</t>
  </si>
  <si>
    <t>МультиКонтроль Клин Чем уровень 2 (6×5 мл) Mindray</t>
  </si>
  <si>
    <t>Креатининс саркозиноксидазой (R1:2×27 мл + R2:1×18 мл) Mindray</t>
  </si>
  <si>
    <t>Мочевая кислота R1:4×40 мл + R2:2×20 мл Mindray</t>
  </si>
  <si>
    <t>Мочевина R1:4×35 мл + R2:2×18мл Mindray</t>
  </si>
  <si>
    <t>Моющий CD 80 1л, арт: 105-000748-00 Mindray</t>
  </si>
  <si>
    <t>Мультикалибратор 10×3 мл Mindray</t>
  </si>
  <si>
    <t>Общий белок R 4×40 мл Mindray</t>
  </si>
  <si>
    <t>Общий билирубин R1:4×35 мл + R2:2×18 мл Mindray</t>
  </si>
  <si>
    <t>Общий холестерин R 4×40 мл Mindray</t>
  </si>
  <si>
    <t>Ревматоидного фактора в сыворотке крови методом латекс-агглютинации «РФ-Латекс-ВИТАЛ», 250 определений.</t>
  </si>
  <si>
    <t>С-реактивный белок( метод нефелометрии) (R1:1×40 + R2:1×10) Mindray</t>
  </si>
  <si>
    <t>Триглицериды R 4×40 мл Mindray</t>
  </si>
  <si>
    <t>Холестерин высокой плотности (R1:1×40 + R2:1×14) Mindray</t>
  </si>
  <si>
    <t>Антитело к пероксидазе щитовидной железы арт. 105-005665-00 Mindray</t>
  </si>
  <si>
    <t>Калибратор  Anti-TPO 3*2мл арт: 105-005916-00 (ИХЛА) Mindray</t>
  </si>
  <si>
    <t>Контроль антитиреоидных антител  H 105-005946-00, Mindray</t>
  </si>
  <si>
    <t>Контроль антитиреоидных антител L 105-005945-00, Mindray</t>
  </si>
  <si>
    <t>Свободный тироксин (CLIA) (FT4) 2*50  (ИХЛА) Mindray арт: 105-004209-00</t>
  </si>
  <si>
    <t>Калибратор FT4 3*2ml (ИХЛА) Mindray арт: 105-004278-00</t>
  </si>
  <si>
    <t>Свободный трийодтиронин (CLIA) (FT3) 2*50мл (ИХЛА) Mindray арт: 105-004208-00</t>
  </si>
  <si>
    <t>Калибратор FT3 3*2ml (ИХЛА) Mindray арт: 105-004277-00</t>
  </si>
  <si>
    <t>Стимулирующий щитовидную железу гормон (CLIA) (TSH) 2*50 (ИХЛА)Mindray арт: 105-004212-00</t>
  </si>
  <si>
    <t>Калибратор TSH 3*2ml (ИХЛА) Mindray арт: 105-004281-00</t>
  </si>
  <si>
    <t>Мультиконтроль функций щитовидной железы (H) 6х5ml (ИХЛА) Mindray арт: 105-007372</t>
  </si>
  <si>
    <t>Мультиконтроль функций щитовидной железы (L) 6х5ml (ИХЛА) Mindray арт: 105-007371-00</t>
  </si>
  <si>
    <t>Кюветы для CL-1000i  21*2*88=3696 pcs/box (ИХЛА) Mindray арт: 115-035753-00</t>
  </si>
  <si>
    <t>Промывочный буфер (10л/бак)  для Анализатор CL-1000I: артикул: 105-004552-00, Mindray</t>
  </si>
  <si>
    <t>Раствор субстрата 115млх4 (ИХЛА) Mindray арт: 105-004274-00</t>
  </si>
  <si>
    <t>Тропонин I (CLIA) (Troponin I) 2*50мл Mindray арт:105-005659-00 (ИХЛА) Mindray</t>
  </si>
  <si>
    <t>Калибратор Troponin I 3*2мл арт: 105-005910-00 (ИХЛА) Mindray</t>
  </si>
  <si>
    <t>Мультиконтроль Сердечный (H) 6*5ml арт: 105-005928-00 (ИХЛА) Mindray</t>
  </si>
  <si>
    <t>Мультиконтроль Сердечный (L) 6*5ml арт: 105-005927-00 (ИХЛА) Mindray</t>
  </si>
  <si>
    <t>Дилюент М-52 Diluent (20L×1) арт: 105-004045-00, Mindray</t>
  </si>
  <si>
    <t>Реагент лизирующий  M-52LH (100мл×4), Mindray</t>
  </si>
  <si>
    <t>Реагент лизирующий M-52DIFF (500мл×4), Mindray</t>
  </si>
  <si>
    <t>Контрольная кровь B55, 6*3.5ml (2L, 2N, 2H), Mindray</t>
  </si>
  <si>
    <t>Чистящий раствор M-30P Probe cleaner (17mL), Mindray</t>
  </si>
  <si>
    <t xml:space="preserve">Экспресс-тест для качественного и количественного определения реагиновых антител в сыворотке или плазме Syphilis RPR Test </t>
  </si>
  <si>
    <t>Контрольная плазма-1, 1 х 1 мл</t>
  </si>
  <si>
    <t>Контрольная плазма-2, 1 х 1 мл</t>
  </si>
  <si>
    <t>Набор реагентов для определения Протромбинового Времени 5 х 2 мл</t>
  </si>
  <si>
    <t>Набор реагентов для определения Активированного Частичного Тромбопластинового Времени АЧТВ 5х2мл + Кальция хлорид CaCl 5х2мл;</t>
  </si>
  <si>
    <t>Набор реагентов для определения содержания фибриногена Тромбиновый реагент (для реагента фибриногена) 6х2мл + плазма для определения фибриногена 1х1мл + Буфер имидазоловый 2х75мл</t>
  </si>
  <si>
    <t>Шарики стальные для фикс сгустка TS1000 и TS 4000 (коаг)</t>
  </si>
  <si>
    <t>Кюветы реакционные 700 шт. в уп</t>
  </si>
  <si>
    <t xml:space="preserve">Наконечники тип Гильсон (желтые) 200 мкр. Желтые №1000 </t>
  </si>
  <si>
    <t>Контроль мочи (отрицательный)8 мл FUS-2000</t>
  </si>
  <si>
    <t>Контроль мочи (положительный)8 мл FUS-2000</t>
  </si>
  <si>
    <t>Тест полоскимочевые U-11 Urine №100 арт. 0103-30-61161</t>
  </si>
  <si>
    <t>наб</t>
  </si>
  <si>
    <r>
      <t>Дата  протокола: 31.</t>
    </r>
    <r>
      <rPr>
        <b/>
        <sz val="9"/>
        <rFont val="Times New Roman"/>
        <family val="1"/>
        <charset val="204"/>
      </rPr>
      <t xml:space="preserve"> 01. 2023 г, время: 12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</si>
  <si>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24.01</t>
    </r>
    <r>
      <rPr>
        <b/>
        <sz val="9"/>
        <rFont val="Times New Roman"/>
        <family val="1"/>
        <charset val="204"/>
      </rPr>
      <t xml:space="preserve">.2023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</si>
  <si>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31.01.2023 г, до 10:00 ч</t>
    </r>
  </si>
  <si>
    <t>ТОО "Интермедика Алматы"</t>
  </si>
  <si>
    <t>30..01.2023г,         11: 40 мин</t>
  </si>
  <si>
    <t>31.01.2023г,          09: 40 мин</t>
  </si>
  <si>
    <t>Специалист лаборатории______________________________Хегай В.Г.</t>
  </si>
  <si>
    <t xml:space="preserve">   2. Закуп  не состоялся по следующим лотам: 17, 45, 53</t>
  </si>
  <si>
    <t>г.Алматы, ул. Райымбек, 348/4, оф.211</t>
  </si>
  <si>
    <t>г.Алматы, ул. Сатпаева 90/65</t>
  </si>
  <si>
    <t>Протокол №2</t>
  </si>
  <si>
    <t>№ закупки:2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</si>
  <si>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 ТОО "Интермедика Алматы",  ИП "Lab Master".</t>
  </si>
  <si>
    <t>ИП "Lab Master"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</si>
</sst>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  <numFmt numFmtId="166" formatCode="_-* #\ ##0.0\ _₸_-;\-* #\ ##0.0\ _₸_-;_-* &quot;-&quot;?\ _₸_-;_-@_-"/>
    <numFmt numFmtId="167" formatCode="_-* #\ ##0.00\ _₸_-;\-* #\ ##0.00\ _₸_-;_-* &quot;-&quot;??\ _₸_-;_-@_-"/>
  </numFmts>
  <fonts count="2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43" fontId="17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/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164" fontId="1" fillId="2" borderId="0" xfId="6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/>
    <xf numFmtId="0" fontId="18" fillId="2" borderId="3" xfId="0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vertical="center" wrapText="1"/>
    </xf>
    <xf numFmtId="0" fontId="18" fillId="2" borderId="3" xfId="1" applyFont="1" applyFill="1" applyBorder="1" applyAlignment="1">
      <alignment horizontal="left" vertical="center"/>
    </xf>
    <xf numFmtId="0" fontId="19" fillId="2" borderId="3" xfId="1" applyNumberFormat="1" applyFont="1" applyFill="1" applyBorder="1" applyAlignment="1">
      <alignment horizontal="center" vertical="center"/>
    </xf>
    <xf numFmtId="164" fontId="20" fillId="2" borderId="3" xfId="6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4" fillId="2" borderId="0" xfId="6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6" fillId="2" borderId="0" xfId="0" applyFont="1" applyFill="1"/>
    <xf numFmtId="0" fontId="7" fillId="2" borderId="0" xfId="0" applyFont="1" applyFill="1" applyAlignment="1">
      <alignment vertical="center" wrapText="1"/>
    </xf>
    <xf numFmtId="164" fontId="7" fillId="2" borderId="0" xfId="6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/>
    <xf numFmtId="0" fontId="16" fillId="2" borderId="0" xfId="0" applyFont="1" applyFill="1" applyAlignment="1"/>
    <xf numFmtId="4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1" fillId="2" borderId="0" xfId="6" applyFont="1" applyFill="1" applyAlignment="1">
      <alignment horizontal="center" vertical="center"/>
    </xf>
    <xf numFmtId="164" fontId="4" fillId="2" borderId="0" xfId="6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164" fontId="16" fillId="2" borderId="0" xfId="6" applyFont="1" applyFill="1" applyAlignment="1">
      <alignment horizontal="center" vertical="center"/>
    </xf>
    <xf numFmtId="164" fontId="1" fillId="0" borderId="0" xfId="6" applyFont="1" applyFill="1" applyAlignment="1">
      <alignment horizontal="center" vertical="center"/>
    </xf>
    <xf numFmtId="164" fontId="7" fillId="2" borderId="0" xfId="6" applyFont="1" applyFill="1" applyAlignment="1">
      <alignment vertical="center" wrapText="1"/>
    </xf>
    <xf numFmtId="43" fontId="19" fillId="2" borderId="3" xfId="6" applyNumberFormat="1" applyFont="1" applyFill="1" applyBorder="1" applyAlignment="1">
      <alignment vertical="center"/>
    </xf>
    <xf numFmtId="164" fontId="1" fillId="2" borderId="0" xfId="6" applyFont="1" applyFill="1" applyAlignment="1">
      <alignment vertical="center" wrapText="1"/>
    </xf>
    <xf numFmtId="164" fontId="4" fillId="2" borderId="0" xfId="6" applyFont="1" applyFill="1" applyAlignment="1">
      <alignment vertical="center" wrapText="1"/>
    </xf>
    <xf numFmtId="164" fontId="1" fillId="2" borderId="0" xfId="6" applyFont="1" applyFill="1" applyAlignment="1">
      <alignment vertical="center"/>
    </xf>
    <xf numFmtId="164" fontId="4" fillId="2" borderId="0" xfId="6" applyFont="1" applyFill="1" applyBorder="1" applyAlignment="1">
      <alignment vertical="center"/>
    </xf>
    <xf numFmtId="164" fontId="16" fillId="2" borderId="0" xfId="6" applyFont="1" applyFill="1" applyAlignment="1">
      <alignment vertical="center"/>
    </xf>
    <xf numFmtId="164" fontId="1" fillId="0" borderId="0" xfId="6" applyFont="1" applyFill="1" applyAlignment="1">
      <alignment vertical="center"/>
    </xf>
    <xf numFmtId="164" fontId="1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64" fontId="3" fillId="3" borderId="3" xfId="6" applyNumberFormat="1" applyFont="1" applyFill="1" applyBorder="1" applyAlignment="1">
      <alignment vertical="center" wrapText="1"/>
    </xf>
    <xf numFmtId="164" fontId="3" fillId="2" borderId="3" xfId="6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166" fontId="23" fillId="2" borderId="3" xfId="0" applyNumberFormat="1" applyFont="1" applyFill="1" applyBorder="1" applyAlignment="1">
      <alignment vertical="center"/>
    </xf>
    <xf numFmtId="167" fontId="23" fillId="2" borderId="3" xfId="0" applyNumberFormat="1" applyFont="1" applyFill="1" applyBorder="1" applyAlignment="1">
      <alignment horizontal="center" vertical="center"/>
    </xf>
    <xf numFmtId="164" fontId="4" fillId="3" borderId="4" xfId="6" applyFont="1" applyFill="1" applyBorder="1" applyAlignment="1">
      <alignment vertical="center" wrapText="1"/>
    </xf>
    <xf numFmtId="164" fontId="4" fillId="4" borderId="4" xfId="6" applyFont="1" applyFill="1" applyBorder="1" applyAlignment="1">
      <alignment vertical="center" wrapText="1"/>
    </xf>
    <xf numFmtId="164" fontId="4" fillId="3" borderId="4" xfId="6" applyFont="1" applyFill="1" applyBorder="1" applyAlignment="1">
      <alignment vertical="top" wrapText="1"/>
    </xf>
    <xf numFmtId="164" fontId="4" fillId="4" borderId="4" xfId="6" applyFont="1" applyFill="1" applyBorder="1" applyAlignment="1">
      <alignment vertical="top" wrapText="1"/>
    </xf>
    <xf numFmtId="164" fontId="1" fillId="3" borderId="3" xfId="6" applyFont="1" applyFill="1" applyBorder="1" applyAlignment="1">
      <alignment vertical="center"/>
    </xf>
    <xf numFmtId="164" fontId="1" fillId="4" borderId="3" xfId="6" applyFont="1" applyFill="1" applyBorder="1" applyAlignment="1">
      <alignment vertical="center"/>
    </xf>
    <xf numFmtId="164" fontId="3" fillId="3" borderId="3" xfId="6" applyFont="1" applyFill="1" applyBorder="1" applyAlignment="1">
      <alignment vertical="center" wrapText="1"/>
    </xf>
    <xf numFmtId="164" fontId="3" fillId="4" borderId="3" xfId="6" applyFont="1" applyFill="1" applyBorder="1" applyAlignment="1">
      <alignment vertical="center" wrapText="1"/>
    </xf>
    <xf numFmtId="164" fontId="1" fillId="2" borderId="0" xfId="6" applyFont="1" applyFill="1" applyBorder="1" applyAlignment="1">
      <alignment vertical="center"/>
    </xf>
    <xf numFmtId="164" fontId="14" fillId="2" borderId="0" xfId="6" applyFont="1" applyFill="1" applyBorder="1" applyAlignment="1">
      <alignment vertical="center"/>
    </xf>
    <xf numFmtId="164" fontId="14" fillId="2" borderId="0" xfId="6" applyFont="1" applyFill="1" applyAlignment="1">
      <alignment vertical="center"/>
    </xf>
    <xf numFmtId="164" fontId="3" fillId="2" borderId="3" xfId="6" applyFont="1" applyFill="1" applyBorder="1" applyAlignment="1">
      <alignment vertical="center" wrapText="1"/>
    </xf>
    <xf numFmtId="164" fontId="1" fillId="2" borderId="3" xfId="6" applyFont="1" applyFill="1" applyBorder="1" applyAlignment="1">
      <alignment vertical="center"/>
    </xf>
    <xf numFmtId="164" fontId="8" fillId="2" borderId="0" xfId="6" applyFont="1" applyFill="1" applyBorder="1" applyAlignment="1">
      <alignment vertical="center"/>
    </xf>
    <xf numFmtId="164" fontId="7" fillId="2" borderId="0" xfId="6" applyFont="1" applyFill="1" applyBorder="1" applyAlignment="1">
      <alignment vertical="center" wrapText="1"/>
    </xf>
    <xf numFmtId="164" fontId="1" fillId="2" borderId="0" xfId="6" applyFont="1" applyFill="1" applyBorder="1" applyAlignment="1">
      <alignment vertical="center" wrapText="1"/>
    </xf>
    <xf numFmtId="164" fontId="1" fillId="2" borderId="1" xfId="6" applyFont="1" applyFill="1" applyBorder="1" applyAlignment="1">
      <alignment vertical="center" wrapText="1"/>
    </xf>
    <xf numFmtId="164" fontId="4" fillId="2" borderId="3" xfId="6" applyFont="1" applyFill="1" applyBorder="1" applyAlignment="1">
      <alignment vertical="center"/>
    </xf>
    <xf numFmtId="164" fontId="4" fillId="2" borderId="3" xfId="6" applyFont="1" applyFill="1" applyBorder="1" applyAlignment="1">
      <alignment vertical="center" wrapText="1"/>
    </xf>
    <xf numFmtId="164" fontId="4" fillId="2" borderId="0" xfId="6" applyFont="1" applyFill="1" applyBorder="1" applyAlignment="1">
      <alignment vertical="center" wrapText="1"/>
    </xf>
    <xf numFmtId="164" fontId="1" fillId="4" borderId="3" xfId="0" applyNumberFormat="1" applyFont="1" applyFill="1" applyBorder="1" applyAlignment="1">
      <alignment vertical="center" wrapText="1"/>
    </xf>
    <xf numFmtId="164" fontId="4" fillId="4" borderId="3" xfId="6" applyFont="1" applyFill="1" applyBorder="1" applyAlignment="1">
      <alignment vertical="center"/>
    </xf>
    <xf numFmtId="164" fontId="4" fillId="4" borderId="3" xfId="6" applyFont="1" applyFill="1" applyBorder="1" applyAlignment="1">
      <alignment vertical="center" wrapText="1"/>
    </xf>
    <xf numFmtId="164" fontId="4" fillId="3" borderId="3" xfId="6" applyFont="1" applyFill="1" applyBorder="1" applyAlignment="1">
      <alignment vertical="center" wrapText="1"/>
    </xf>
    <xf numFmtId="0" fontId="24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164" fontId="4" fillId="2" borderId="4" xfId="6" applyFont="1" applyFill="1" applyBorder="1" applyAlignment="1">
      <alignment horizontal="center" vertical="center"/>
    </xf>
    <xf numFmtId="164" fontId="4" fillId="2" borderId="2" xfId="6" applyFont="1" applyFill="1" applyBorder="1" applyAlignment="1">
      <alignment horizontal="center" vertical="center"/>
    </xf>
    <xf numFmtId="164" fontId="4" fillId="2" borderId="3" xfId="6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164" fontId="4" fillId="2" borderId="4" xfId="6" applyFont="1" applyFill="1" applyBorder="1" applyAlignment="1">
      <alignment horizontal="center" wrapText="1"/>
    </xf>
    <xf numFmtId="164" fontId="4" fillId="2" borderId="2" xfId="6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64" fontId="1" fillId="2" borderId="3" xfId="6" applyFont="1" applyFill="1" applyBorder="1" applyAlignment="1">
      <alignment horizontal="center" vertical="center"/>
    </xf>
    <xf numFmtId="164" fontId="1" fillId="2" borderId="3" xfId="6" applyFont="1" applyFill="1" applyBorder="1" applyAlignment="1">
      <alignment vertical="center" wrapText="1"/>
    </xf>
    <xf numFmtId="164" fontId="1" fillId="2" borderId="3" xfId="6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79</xdr:row>
      <xdr:rowOff>0</xdr:rowOff>
    </xdr:from>
    <xdr:to>
      <xdr:col>1</xdr:col>
      <xdr:colOff>1806574</xdr:colOff>
      <xdr:row>108</xdr:row>
      <xdr:rowOff>40734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95250</xdr:rowOff>
    </xdr:from>
    <xdr:to>
      <xdr:col>2</xdr:col>
      <xdr:colOff>9524</xdr:colOff>
      <xdr:row>108</xdr:row>
      <xdr:rowOff>135984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81</xdr:row>
      <xdr:rowOff>0</xdr:rowOff>
    </xdr:from>
    <xdr:to>
      <xdr:col>2</xdr:col>
      <xdr:colOff>38099</xdr:colOff>
      <xdr:row>113</xdr:row>
      <xdr:rowOff>94709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95400" y="2370772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4"/>
  <sheetViews>
    <sheetView tabSelected="1" view="pageBreakPreview" topLeftCell="A49" zoomScaleNormal="40" zoomScaleSheetLayoutView="100" workbookViewId="0">
      <selection activeCell="I92" sqref="I92"/>
    </sheetView>
  </sheetViews>
  <sheetFormatPr defaultRowHeight="12" x14ac:dyDescent="0.2"/>
  <cols>
    <col min="1" max="1" width="4.28515625" style="1" customWidth="1"/>
    <col min="2" max="2" width="36.5703125" style="1" customWidth="1"/>
    <col min="3" max="3" width="15" style="1" customWidth="1"/>
    <col min="4" max="4" width="10" style="1" customWidth="1"/>
    <col min="5" max="5" width="15.140625" style="65" bestFit="1" customWidth="1"/>
    <col min="6" max="6" width="15.140625" style="73" bestFit="1" customWidth="1"/>
    <col min="7" max="7" width="15.28515625" style="65" bestFit="1" customWidth="1"/>
    <col min="8" max="8" width="16" style="73" customWidth="1"/>
    <col min="9" max="9" width="17.42578125" style="84" customWidth="1"/>
    <col min="10" max="10" width="18.42578125" style="104" customWidth="1"/>
    <col min="11" max="11" width="11.28515625" style="80" customWidth="1"/>
    <col min="12" max="12" width="14.140625" style="2" customWidth="1"/>
    <col min="13" max="13" width="14.140625" style="8" customWidth="1"/>
    <col min="14" max="15" width="14.140625" style="2" customWidth="1"/>
    <col min="16" max="16" width="16.5703125" style="2" customWidth="1"/>
    <col min="17" max="17" width="14.42578125" style="1" customWidth="1"/>
    <col min="18" max="18" width="14.7109375" style="1" customWidth="1"/>
    <col min="19" max="19" width="15.42578125" style="1" customWidth="1"/>
    <col min="20" max="16384" width="9.140625" style="1"/>
  </cols>
  <sheetData>
    <row r="1" spans="1:19" x14ac:dyDescent="0.2">
      <c r="A1" s="27"/>
      <c r="B1" s="27"/>
      <c r="C1" s="27"/>
      <c r="D1" s="27"/>
      <c r="E1" s="61"/>
      <c r="F1" s="70"/>
      <c r="G1" s="61"/>
      <c r="H1" s="70"/>
      <c r="I1" s="81"/>
    </row>
    <row r="2" spans="1:19" x14ac:dyDescent="0.2">
      <c r="A2" s="133" t="s">
        <v>102</v>
      </c>
      <c r="B2" s="133"/>
      <c r="C2" s="133"/>
      <c r="D2" s="133"/>
      <c r="E2" s="133"/>
      <c r="F2" s="133"/>
      <c r="G2" s="133"/>
      <c r="H2" s="133"/>
      <c r="I2" s="133"/>
      <c r="J2" s="109"/>
      <c r="K2" s="88"/>
      <c r="L2" s="3"/>
      <c r="M2" s="4"/>
      <c r="N2" s="4"/>
      <c r="O2" s="4"/>
      <c r="P2" s="4"/>
      <c r="Q2" s="4"/>
      <c r="R2" s="4"/>
      <c r="S2" s="4"/>
    </row>
    <row r="3" spans="1:19" ht="45" customHeight="1" x14ac:dyDescent="0.2">
      <c r="A3" s="134" t="s">
        <v>28</v>
      </c>
      <c r="B3" s="134"/>
      <c r="C3" s="134"/>
      <c r="D3" s="134"/>
      <c r="E3" s="134"/>
      <c r="F3" s="134"/>
      <c r="G3" s="134"/>
      <c r="H3" s="134"/>
      <c r="I3" s="134"/>
      <c r="J3" s="110"/>
      <c r="K3" s="89"/>
      <c r="L3" s="5"/>
      <c r="M3" s="5"/>
      <c r="N3" s="5"/>
      <c r="O3" s="5"/>
      <c r="P3" s="5"/>
      <c r="Q3" s="5"/>
      <c r="R3" s="5"/>
      <c r="S3" s="5"/>
    </row>
    <row r="4" spans="1:19" s="18" customFormat="1" ht="18" customHeight="1" x14ac:dyDescent="0.2">
      <c r="A4" s="135" t="s">
        <v>92</v>
      </c>
      <c r="B4" s="135"/>
      <c r="C4" s="135"/>
      <c r="D4" s="135"/>
      <c r="E4" s="55"/>
      <c r="F4" s="66"/>
      <c r="G4" s="55"/>
      <c r="H4" s="66"/>
      <c r="I4" s="54"/>
      <c r="J4" s="110"/>
      <c r="K4" s="89"/>
      <c r="L4" s="6"/>
      <c r="M4" s="6"/>
    </row>
    <row r="5" spans="1:19" ht="15" customHeight="1" x14ac:dyDescent="0.2">
      <c r="A5" s="132" t="s">
        <v>103</v>
      </c>
      <c r="B5" s="132"/>
      <c r="C5" s="132"/>
      <c r="D5" s="56"/>
      <c r="E5" s="61"/>
      <c r="F5" s="70"/>
      <c r="G5" s="61"/>
      <c r="H5" s="70"/>
      <c r="I5" s="81"/>
    </row>
    <row r="6" spans="1:19" ht="15" customHeight="1" x14ac:dyDescent="0.2">
      <c r="A6" s="136" t="s">
        <v>29</v>
      </c>
      <c r="B6" s="136"/>
      <c r="C6" s="136"/>
      <c r="D6" s="136"/>
      <c r="E6" s="136"/>
      <c r="F6" s="136"/>
      <c r="G6" s="136"/>
      <c r="H6" s="136"/>
      <c r="I6" s="136"/>
      <c r="J6" s="136"/>
      <c r="K6" s="90"/>
      <c r="L6" s="9"/>
      <c r="M6" s="9"/>
      <c r="N6" s="9"/>
      <c r="O6" s="9"/>
      <c r="P6" s="9"/>
      <c r="Q6" s="9"/>
      <c r="R6" s="9"/>
    </row>
    <row r="7" spans="1:19" ht="15" customHeight="1" x14ac:dyDescent="0.2">
      <c r="A7" s="132" t="s">
        <v>93</v>
      </c>
      <c r="B7" s="132"/>
      <c r="C7" s="132"/>
      <c r="D7" s="132"/>
      <c r="E7" s="31"/>
      <c r="F7" s="68"/>
      <c r="G7" s="31"/>
      <c r="H7" s="68"/>
      <c r="I7" s="35"/>
      <c r="J7" s="111"/>
      <c r="K7" s="90"/>
      <c r="L7" s="11"/>
      <c r="M7" s="7"/>
      <c r="N7" s="11"/>
      <c r="O7" s="11"/>
      <c r="P7" s="11"/>
      <c r="Q7" s="10"/>
      <c r="R7" s="10"/>
    </row>
    <row r="8" spans="1:19" ht="15" customHeight="1" x14ac:dyDescent="0.2">
      <c r="A8" s="132" t="s">
        <v>94</v>
      </c>
      <c r="B8" s="132"/>
      <c r="C8" s="132"/>
      <c r="D8" s="132"/>
      <c r="E8" s="61"/>
      <c r="F8" s="70"/>
      <c r="G8" s="61"/>
      <c r="H8" s="70"/>
      <c r="I8" s="81"/>
    </row>
    <row r="9" spans="1:19" ht="15" customHeight="1" x14ac:dyDescent="0.2">
      <c r="A9" s="132" t="s">
        <v>20</v>
      </c>
      <c r="B9" s="132"/>
      <c r="C9" s="132"/>
      <c r="D9" s="132"/>
      <c r="E9" s="132"/>
      <c r="F9" s="132"/>
      <c r="G9" s="132"/>
      <c r="H9" s="132"/>
      <c r="I9" s="132"/>
    </row>
    <row r="10" spans="1:19" ht="15" customHeight="1" x14ac:dyDescent="0.2">
      <c r="A10" s="139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  <c r="L10" s="12"/>
      <c r="M10" s="13"/>
      <c r="N10" s="12"/>
      <c r="O10" s="12"/>
      <c r="Q10" s="138"/>
      <c r="R10" s="138"/>
      <c r="S10" s="138"/>
    </row>
    <row r="11" spans="1:19" x14ac:dyDescent="0.2">
      <c r="A11" s="57"/>
      <c r="B11" s="57"/>
      <c r="C11" s="27"/>
      <c r="D11" s="27"/>
      <c r="E11" s="61"/>
      <c r="F11" s="70"/>
      <c r="G11" s="61"/>
      <c r="H11" s="70"/>
      <c r="I11" s="81"/>
    </row>
    <row r="12" spans="1:19" ht="45.75" customHeight="1" thickBot="1" x14ac:dyDescent="0.25">
      <c r="A12" s="140" t="s">
        <v>30</v>
      </c>
      <c r="B12" s="140"/>
      <c r="C12" s="140"/>
      <c r="D12" s="140"/>
      <c r="E12" s="140"/>
      <c r="F12" s="140"/>
      <c r="G12" s="140"/>
      <c r="H12" s="140"/>
      <c r="I12" s="140"/>
      <c r="J12" s="112"/>
    </row>
    <row r="13" spans="1:19" x14ac:dyDescent="0.2">
      <c r="A13" s="57"/>
      <c r="B13" s="57"/>
      <c r="C13" s="27"/>
      <c r="D13" s="27"/>
      <c r="E13" s="61"/>
      <c r="F13" s="70"/>
      <c r="G13" s="61"/>
      <c r="H13" s="70"/>
      <c r="I13" s="81"/>
    </row>
    <row r="14" spans="1:19" x14ac:dyDescent="0.2">
      <c r="A14" s="137" t="s">
        <v>15</v>
      </c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9" ht="60" customHeight="1" x14ac:dyDescent="0.2">
      <c r="A15" s="32" t="s">
        <v>0</v>
      </c>
      <c r="B15" s="32" t="s">
        <v>13</v>
      </c>
      <c r="C15" s="32" t="s">
        <v>14</v>
      </c>
      <c r="D15" s="27"/>
      <c r="E15" s="61"/>
      <c r="F15" s="70"/>
      <c r="G15" s="61"/>
      <c r="H15" s="70"/>
      <c r="I15" s="81"/>
    </row>
    <row r="16" spans="1:19" ht="33" customHeight="1" x14ac:dyDescent="0.2">
      <c r="A16" s="32">
        <v>1</v>
      </c>
      <c r="B16" s="32" t="s">
        <v>95</v>
      </c>
      <c r="C16" s="32" t="s">
        <v>96</v>
      </c>
      <c r="D16" s="27"/>
      <c r="E16" s="61"/>
      <c r="F16" s="70"/>
      <c r="G16" s="61"/>
      <c r="H16" s="70"/>
      <c r="I16" s="81"/>
    </row>
    <row r="17" spans="1:16" ht="33" customHeight="1" x14ac:dyDescent="0.2">
      <c r="A17" s="32">
        <v>2</v>
      </c>
      <c r="B17" s="32" t="s">
        <v>105</v>
      </c>
      <c r="C17" s="32" t="s">
        <v>97</v>
      </c>
      <c r="D17" s="27"/>
      <c r="E17" s="61"/>
      <c r="F17" s="70"/>
      <c r="G17" s="61"/>
      <c r="H17" s="70"/>
      <c r="I17" s="81"/>
    </row>
    <row r="18" spans="1:16" x14ac:dyDescent="0.2">
      <c r="A18" s="34"/>
      <c r="B18" s="34"/>
      <c r="C18" s="34"/>
      <c r="D18" s="27"/>
      <c r="E18" s="61"/>
      <c r="F18" s="70"/>
      <c r="G18" s="61"/>
      <c r="H18" s="70"/>
      <c r="I18" s="81"/>
    </row>
    <row r="19" spans="1:16" x14ac:dyDescent="0.2">
      <c r="A19" s="57" t="s">
        <v>16</v>
      </c>
      <c r="B19" s="57"/>
      <c r="C19" s="27"/>
      <c r="D19" s="27"/>
      <c r="E19" s="61"/>
      <c r="F19" s="70"/>
      <c r="G19" s="61"/>
      <c r="H19" s="70"/>
      <c r="I19" s="81"/>
    </row>
    <row r="20" spans="1:16" s="27" customFormat="1" ht="84" customHeight="1" x14ac:dyDescent="0.2">
      <c r="A20" s="147" t="s">
        <v>0</v>
      </c>
      <c r="B20" s="147" t="s">
        <v>1</v>
      </c>
      <c r="C20" s="148" t="s">
        <v>2</v>
      </c>
      <c r="D20" s="149" t="s">
        <v>22</v>
      </c>
      <c r="E20" s="150"/>
      <c r="F20" s="151"/>
      <c r="G20" s="96" t="s">
        <v>3</v>
      </c>
      <c r="H20" s="97" t="s">
        <v>3</v>
      </c>
      <c r="I20" s="143" t="s">
        <v>4</v>
      </c>
      <c r="J20" s="125" t="s">
        <v>7</v>
      </c>
      <c r="K20" s="25"/>
      <c r="L20" s="25"/>
      <c r="M20" s="25"/>
      <c r="N20" s="60"/>
      <c r="O20" s="46"/>
      <c r="P20" s="26"/>
    </row>
    <row r="21" spans="1:16" s="86" customFormat="1" ht="34.5" customHeight="1" x14ac:dyDescent="0.25">
      <c r="A21" s="147"/>
      <c r="B21" s="147"/>
      <c r="C21" s="148"/>
      <c r="D21" s="144" t="s">
        <v>5</v>
      </c>
      <c r="E21" s="145" t="s">
        <v>6</v>
      </c>
      <c r="F21" s="146" t="s">
        <v>7</v>
      </c>
      <c r="G21" s="98" t="str">
        <f>B16</f>
        <v>ТОО "Интермедика Алматы"</v>
      </c>
      <c r="H21" s="99" t="str">
        <f>B17</f>
        <v>ИП "Lab Master"</v>
      </c>
      <c r="I21" s="143"/>
      <c r="J21" s="125"/>
      <c r="K21" s="85"/>
      <c r="L21" s="85"/>
      <c r="M21" s="85"/>
    </row>
    <row r="22" spans="1:16" s="27" customFormat="1" ht="21" customHeight="1" x14ac:dyDescent="0.2">
      <c r="A22" s="147"/>
      <c r="B22" s="147"/>
      <c r="C22" s="148"/>
      <c r="D22" s="144"/>
      <c r="E22" s="145"/>
      <c r="F22" s="146"/>
      <c r="G22" s="100" t="s">
        <v>25</v>
      </c>
      <c r="H22" s="101" t="s">
        <v>25</v>
      </c>
      <c r="I22" s="143"/>
      <c r="J22" s="125"/>
      <c r="K22" s="60"/>
      <c r="L22" s="26"/>
      <c r="M22" s="26"/>
    </row>
    <row r="23" spans="1:16" s="27" customFormat="1" ht="25.5" x14ac:dyDescent="0.2">
      <c r="A23" s="92">
        <v>1</v>
      </c>
      <c r="B23" s="93" t="s">
        <v>35</v>
      </c>
      <c r="C23" s="92" t="s">
        <v>91</v>
      </c>
      <c r="D23" s="94">
        <v>9</v>
      </c>
      <c r="E23" s="95">
        <v>18300</v>
      </c>
      <c r="F23" s="95">
        <f>E23*D23</f>
        <v>164700</v>
      </c>
      <c r="G23" s="100"/>
      <c r="H23" s="101">
        <v>18200</v>
      </c>
      <c r="I23" s="116">
        <f>H23</f>
        <v>18200</v>
      </c>
      <c r="J23" s="117">
        <f>D23*I23</f>
        <v>163800</v>
      </c>
      <c r="K23" s="60"/>
      <c r="L23" s="26"/>
      <c r="M23" s="26"/>
    </row>
    <row r="24" spans="1:16" s="27" customFormat="1" ht="25.5" x14ac:dyDescent="0.2">
      <c r="A24" s="92">
        <v>2</v>
      </c>
      <c r="B24" s="93" t="s">
        <v>36</v>
      </c>
      <c r="C24" s="92" t="s">
        <v>91</v>
      </c>
      <c r="D24" s="94">
        <v>5</v>
      </c>
      <c r="E24" s="95">
        <v>27800</v>
      </c>
      <c r="F24" s="95">
        <f t="shared" ref="F24:F78" si="0">E24*D24</f>
        <v>139000</v>
      </c>
      <c r="G24" s="100"/>
      <c r="H24" s="101">
        <v>27700</v>
      </c>
      <c r="I24" s="116">
        <f t="shared" ref="I24:I66" si="1">H24</f>
        <v>27700</v>
      </c>
      <c r="J24" s="117">
        <f t="shared" ref="J24:J66" si="2">D24*I24</f>
        <v>138500</v>
      </c>
      <c r="K24" s="60"/>
      <c r="L24" s="26"/>
      <c r="M24" s="26"/>
    </row>
    <row r="25" spans="1:16" s="27" customFormat="1" ht="25.5" x14ac:dyDescent="0.2">
      <c r="A25" s="92">
        <v>3</v>
      </c>
      <c r="B25" s="93" t="s">
        <v>37</v>
      </c>
      <c r="C25" s="92" t="s">
        <v>91</v>
      </c>
      <c r="D25" s="94">
        <v>9</v>
      </c>
      <c r="E25" s="95">
        <v>18300</v>
      </c>
      <c r="F25" s="95">
        <f t="shared" si="0"/>
        <v>164700</v>
      </c>
      <c r="G25" s="100"/>
      <c r="H25" s="101">
        <v>18200</v>
      </c>
      <c r="I25" s="116">
        <f t="shared" si="1"/>
        <v>18200</v>
      </c>
      <c r="J25" s="117">
        <f t="shared" si="2"/>
        <v>163800</v>
      </c>
      <c r="K25" s="60"/>
      <c r="L25" s="26"/>
      <c r="M25" s="26"/>
    </row>
    <row r="26" spans="1:16" s="27" customFormat="1" ht="15" x14ac:dyDescent="0.2">
      <c r="A26" s="92">
        <v>4</v>
      </c>
      <c r="B26" s="93" t="s">
        <v>38</v>
      </c>
      <c r="C26" s="92" t="s">
        <v>91</v>
      </c>
      <c r="D26" s="94">
        <v>9</v>
      </c>
      <c r="E26" s="95">
        <v>15400</v>
      </c>
      <c r="F26" s="95">
        <f t="shared" si="0"/>
        <v>138600</v>
      </c>
      <c r="G26" s="100"/>
      <c r="H26" s="101">
        <v>15300</v>
      </c>
      <c r="I26" s="116">
        <f t="shared" si="1"/>
        <v>15300</v>
      </c>
      <c r="J26" s="117">
        <f t="shared" si="2"/>
        <v>137700</v>
      </c>
      <c r="K26" s="60"/>
      <c r="L26" s="26"/>
      <c r="M26" s="26"/>
    </row>
    <row r="27" spans="1:16" s="27" customFormat="1" ht="25.5" x14ac:dyDescent="0.2">
      <c r="A27" s="92">
        <v>5</v>
      </c>
      <c r="B27" s="92" t="s">
        <v>39</v>
      </c>
      <c r="C27" s="92" t="s">
        <v>91</v>
      </c>
      <c r="D27" s="94">
        <v>1</v>
      </c>
      <c r="E27" s="95">
        <v>137200</v>
      </c>
      <c r="F27" s="95">
        <f t="shared" si="0"/>
        <v>137200</v>
      </c>
      <c r="G27" s="100"/>
      <c r="H27" s="101">
        <v>137100</v>
      </c>
      <c r="I27" s="116">
        <f t="shared" si="1"/>
        <v>137100</v>
      </c>
      <c r="J27" s="117">
        <f t="shared" si="2"/>
        <v>137100</v>
      </c>
      <c r="K27" s="60"/>
      <c r="L27" s="26"/>
      <c r="M27" s="26"/>
    </row>
    <row r="28" spans="1:16" s="27" customFormat="1" ht="25.5" x14ac:dyDescent="0.2">
      <c r="A28" s="92">
        <v>6</v>
      </c>
      <c r="B28" s="93" t="s">
        <v>40</v>
      </c>
      <c r="C28" s="92" t="s">
        <v>91</v>
      </c>
      <c r="D28" s="94">
        <v>1</v>
      </c>
      <c r="E28" s="95">
        <v>100500</v>
      </c>
      <c r="F28" s="95">
        <f t="shared" si="0"/>
        <v>100500</v>
      </c>
      <c r="G28" s="100"/>
      <c r="H28" s="101">
        <v>100400</v>
      </c>
      <c r="I28" s="116">
        <f t="shared" si="1"/>
        <v>100400</v>
      </c>
      <c r="J28" s="117">
        <f t="shared" si="2"/>
        <v>100400</v>
      </c>
      <c r="K28" s="60"/>
      <c r="L28" s="26"/>
      <c r="M28" s="26"/>
    </row>
    <row r="29" spans="1:16" s="27" customFormat="1" ht="25.5" x14ac:dyDescent="0.2">
      <c r="A29" s="92">
        <v>7</v>
      </c>
      <c r="B29" s="93" t="s">
        <v>41</v>
      </c>
      <c r="C29" s="92" t="s">
        <v>91</v>
      </c>
      <c r="D29" s="94">
        <v>2</v>
      </c>
      <c r="E29" s="95">
        <v>128900</v>
      </c>
      <c r="F29" s="95">
        <f t="shared" si="0"/>
        <v>257800</v>
      </c>
      <c r="G29" s="100"/>
      <c r="H29" s="101">
        <v>128800</v>
      </c>
      <c r="I29" s="116">
        <f t="shared" si="1"/>
        <v>128800</v>
      </c>
      <c r="J29" s="117">
        <f t="shared" si="2"/>
        <v>257600</v>
      </c>
      <c r="K29" s="60"/>
      <c r="L29" s="26"/>
      <c r="M29" s="26"/>
    </row>
    <row r="30" spans="1:16" s="27" customFormat="1" ht="25.5" x14ac:dyDescent="0.2">
      <c r="A30" s="92">
        <v>8</v>
      </c>
      <c r="B30" s="93" t="s">
        <v>42</v>
      </c>
      <c r="C30" s="92" t="s">
        <v>91</v>
      </c>
      <c r="D30" s="94">
        <v>2</v>
      </c>
      <c r="E30" s="95">
        <v>152500</v>
      </c>
      <c r="F30" s="95">
        <f t="shared" si="0"/>
        <v>305000</v>
      </c>
      <c r="G30" s="100"/>
      <c r="H30" s="101">
        <v>152400</v>
      </c>
      <c r="I30" s="116">
        <f t="shared" si="1"/>
        <v>152400</v>
      </c>
      <c r="J30" s="117">
        <f t="shared" si="2"/>
        <v>304800</v>
      </c>
      <c r="K30" s="60"/>
      <c r="L30" s="26"/>
      <c r="M30" s="26"/>
    </row>
    <row r="31" spans="1:16" s="27" customFormat="1" ht="25.5" x14ac:dyDescent="0.2">
      <c r="A31" s="92">
        <v>9</v>
      </c>
      <c r="B31" s="93" t="s">
        <v>43</v>
      </c>
      <c r="C31" s="92" t="s">
        <v>91</v>
      </c>
      <c r="D31" s="94">
        <v>18</v>
      </c>
      <c r="E31" s="95">
        <v>23400</v>
      </c>
      <c r="F31" s="95">
        <f t="shared" si="0"/>
        <v>421200</v>
      </c>
      <c r="G31" s="100"/>
      <c r="H31" s="101">
        <v>23300</v>
      </c>
      <c r="I31" s="116">
        <f t="shared" si="1"/>
        <v>23300</v>
      </c>
      <c r="J31" s="117">
        <f t="shared" si="2"/>
        <v>419400</v>
      </c>
      <c r="K31" s="60"/>
      <c r="L31" s="26"/>
      <c r="M31" s="26"/>
    </row>
    <row r="32" spans="1:16" s="27" customFormat="1" ht="25.5" x14ac:dyDescent="0.2">
      <c r="A32" s="92">
        <v>10</v>
      </c>
      <c r="B32" s="93" t="s">
        <v>44</v>
      </c>
      <c r="C32" s="92" t="s">
        <v>91</v>
      </c>
      <c r="D32" s="94">
        <v>1</v>
      </c>
      <c r="E32" s="95">
        <v>23400</v>
      </c>
      <c r="F32" s="95">
        <f t="shared" si="0"/>
        <v>23400</v>
      </c>
      <c r="G32" s="100"/>
      <c r="H32" s="101">
        <v>23300</v>
      </c>
      <c r="I32" s="116">
        <f t="shared" si="1"/>
        <v>23300</v>
      </c>
      <c r="J32" s="117">
        <f t="shared" si="2"/>
        <v>23300</v>
      </c>
      <c r="K32" s="60"/>
      <c r="L32" s="26"/>
      <c r="M32" s="26"/>
    </row>
    <row r="33" spans="1:13" s="27" customFormat="1" ht="15" x14ac:dyDescent="0.2">
      <c r="A33" s="92">
        <v>11</v>
      </c>
      <c r="B33" s="93" t="s">
        <v>45</v>
      </c>
      <c r="C33" s="92" t="s">
        <v>91</v>
      </c>
      <c r="D33" s="94">
        <v>10</v>
      </c>
      <c r="E33" s="95">
        <v>15500</v>
      </c>
      <c r="F33" s="95">
        <f t="shared" si="0"/>
        <v>155000</v>
      </c>
      <c r="G33" s="100"/>
      <c r="H33" s="101">
        <v>15400</v>
      </c>
      <c r="I33" s="116">
        <f t="shared" si="1"/>
        <v>15400</v>
      </c>
      <c r="J33" s="117">
        <f t="shared" si="2"/>
        <v>154000</v>
      </c>
      <c r="K33" s="60"/>
      <c r="L33" s="26"/>
      <c r="M33" s="26"/>
    </row>
    <row r="34" spans="1:13" s="27" customFormat="1" ht="25.5" x14ac:dyDescent="0.2">
      <c r="A34" s="92">
        <v>12</v>
      </c>
      <c r="B34" s="93" t="s">
        <v>46</v>
      </c>
      <c r="C34" s="92" t="s">
        <v>91</v>
      </c>
      <c r="D34" s="94">
        <v>25</v>
      </c>
      <c r="E34" s="95">
        <v>30700</v>
      </c>
      <c r="F34" s="95">
        <f t="shared" si="0"/>
        <v>767500</v>
      </c>
      <c r="G34" s="100"/>
      <c r="H34" s="101">
        <v>30600</v>
      </c>
      <c r="I34" s="116">
        <f t="shared" si="1"/>
        <v>30600</v>
      </c>
      <c r="J34" s="117">
        <f t="shared" si="2"/>
        <v>765000</v>
      </c>
      <c r="K34" s="60"/>
      <c r="L34" s="26"/>
      <c r="M34" s="26"/>
    </row>
    <row r="35" spans="1:13" s="27" customFormat="1" ht="15" x14ac:dyDescent="0.2">
      <c r="A35" s="92">
        <v>13</v>
      </c>
      <c r="B35" s="93" t="s">
        <v>47</v>
      </c>
      <c r="C35" s="92" t="s">
        <v>91</v>
      </c>
      <c r="D35" s="94">
        <v>2</v>
      </c>
      <c r="E35" s="95">
        <v>114700</v>
      </c>
      <c r="F35" s="95">
        <f t="shared" si="0"/>
        <v>229400</v>
      </c>
      <c r="G35" s="100"/>
      <c r="H35" s="101">
        <v>114600</v>
      </c>
      <c r="I35" s="116">
        <f t="shared" si="1"/>
        <v>114600</v>
      </c>
      <c r="J35" s="117">
        <f t="shared" si="2"/>
        <v>229200</v>
      </c>
      <c r="K35" s="60"/>
      <c r="L35" s="26"/>
      <c r="M35" s="26"/>
    </row>
    <row r="36" spans="1:13" s="27" customFormat="1" ht="15" x14ac:dyDescent="0.2">
      <c r="A36" s="92">
        <v>14</v>
      </c>
      <c r="B36" s="93" t="s">
        <v>48</v>
      </c>
      <c r="C36" s="92" t="s">
        <v>91</v>
      </c>
      <c r="D36" s="94">
        <v>5</v>
      </c>
      <c r="E36" s="95">
        <v>11100</v>
      </c>
      <c r="F36" s="95">
        <f t="shared" si="0"/>
        <v>55500</v>
      </c>
      <c r="G36" s="100"/>
      <c r="H36" s="101">
        <v>11000</v>
      </c>
      <c r="I36" s="116">
        <f t="shared" si="1"/>
        <v>11000</v>
      </c>
      <c r="J36" s="117">
        <f t="shared" si="2"/>
        <v>55000</v>
      </c>
      <c r="K36" s="60"/>
      <c r="L36" s="26"/>
      <c r="M36" s="26"/>
    </row>
    <row r="37" spans="1:13" s="27" customFormat="1" ht="25.5" x14ac:dyDescent="0.2">
      <c r="A37" s="92">
        <v>15</v>
      </c>
      <c r="B37" s="93" t="s">
        <v>49</v>
      </c>
      <c r="C37" s="92" t="s">
        <v>91</v>
      </c>
      <c r="D37" s="94">
        <v>14</v>
      </c>
      <c r="E37" s="95">
        <v>27300</v>
      </c>
      <c r="F37" s="95">
        <f t="shared" si="0"/>
        <v>382200</v>
      </c>
      <c r="G37" s="100"/>
      <c r="H37" s="101">
        <v>27200</v>
      </c>
      <c r="I37" s="116">
        <f t="shared" si="1"/>
        <v>27200</v>
      </c>
      <c r="J37" s="117">
        <f t="shared" si="2"/>
        <v>380800</v>
      </c>
      <c r="K37" s="60"/>
      <c r="L37" s="26"/>
      <c r="M37" s="26"/>
    </row>
    <row r="38" spans="1:13" s="27" customFormat="1" ht="15" x14ac:dyDescent="0.2">
      <c r="A38" s="92">
        <v>16</v>
      </c>
      <c r="B38" s="93" t="s">
        <v>50</v>
      </c>
      <c r="C38" s="92" t="s">
        <v>91</v>
      </c>
      <c r="D38" s="94">
        <v>12</v>
      </c>
      <c r="E38" s="95">
        <v>20900</v>
      </c>
      <c r="F38" s="95">
        <f t="shared" si="0"/>
        <v>250800</v>
      </c>
      <c r="G38" s="100"/>
      <c r="H38" s="101">
        <v>20800</v>
      </c>
      <c r="I38" s="116">
        <f t="shared" si="1"/>
        <v>20800</v>
      </c>
      <c r="J38" s="117">
        <f t="shared" si="2"/>
        <v>249600</v>
      </c>
      <c r="K38" s="60"/>
      <c r="L38" s="26"/>
      <c r="M38" s="26"/>
    </row>
    <row r="39" spans="1:13" s="27" customFormat="1" ht="38.25" x14ac:dyDescent="0.2">
      <c r="A39" s="92">
        <v>17</v>
      </c>
      <c r="B39" s="93" t="s">
        <v>51</v>
      </c>
      <c r="C39" s="92" t="s">
        <v>91</v>
      </c>
      <c r="D39" s="94">
        <v>3</v>
      </c>
      <c r="E39" s="95">
        <v>5500</v>
      </c>
      <c r="F39" s="95">
        <f t="shared" si="0"/>
        <v>16500</v>
      </c>
      <c r="G39" s="108"/>
      <c r="H39" s="108"/>
      <c r="I39" s="78"/>
      <c r="J39" s="113"/>
      <c r="K39" s="60"/>
      <c r="L39" s="26"/>
      <c r="M39" s="26"/>
    </row>
    <row r="40" spans="1:13" s="27" customFormat="1" ht="25.5" x14ac:dyDescent="0.2">
      <c r="A40" s="92">
        <v>18</v>
      </c>
      <c r="B40" s="93" t="s">
        <v>52</v>
      </c>
      <c r="C40" s="92" t="s">
        <v>91</v>
      </c>
      <c r="D40" s="94">
        <v>4</v>
      </c>
      <c r="E40" s="95">
        <v>41800</v>
      </c>
      <c r="F40" s="95">
        <f t="shared" si="0"/>
        <v>167200</v>
      </c>
      <c r="G40" s="100"/>
      <c r="H40" s="101">
        <v>41700</v>
      </c>
      <c r="I40" s="116">
        <f t="shared" si="1"/>
        <v>41700</v>
      </c>
      <c r="J40" s="117">
        <f t="shared" si="2"/>
        <v>166800</v>
      </c>
      <c r="K40" s="60"/>
      <c r="L40" s="26"/>
      <c r="M40" s="26"/>
    </row>
    <row r="41" spans="1:13" s="27" customFormat="1" ht="15" x14ac:dyDescent="0.2">
      <c r="A41" s="92">
        <v>19</v>
      </c>
      <c r="B41" s="93" t="s">
        <v>53</v>
      </c>
      <c r="C41" s="92" t="s">
        <v>91</v>
      </c>
      <c r="D41" s="94">
        <v>4</v>
      </c>
      <c r="E41" s="95">
        <v>41900</v>
      </c>
      <c r="F41" s="95">
        <f t="shared" si="0"/>
        <v>167600</v>
      </c>
      <c r="G41" s="100"/>
      <c r="H41" s="101">
        <v>41800</v>
      </c>
      <c r="I41" s="116">
        <f t="shared" si="1"/>
        <v>41800</v>
      </c>
      <c r="J41" s="117">
        <f t="shared" si="2"/>
        <v>167200</v>
      </c>
      <c r="K41" s="60"/>
      <c r="L41" s="26"/>
      <c r="M41" s="26"/>
    </row>
    <row r="42" spans="1:13" s="27" customFormat="1" ht="25.5" x14ac:dyDescent="0.2">
      <c r="A42" s="92">
        <v>20</v>
      </c>
      <c r="B42" s="93" t="s">
        <v>54</v>
      </c>
      <c r="C42" s="92" t="s">
        <v>91</v>
      </c>
      <c r="D42" s="94">
        <v>10</v>
      </c>
      <c r="E42" s="95">
        <v>51800</v>
      </c>
      <c r="F42" s="95">
        <f t="shared" si="0"/>
        <v>518000</v>
      </c>
      <c r="G42" s="100"/>
      <c r="H42" s="101">
        <v>51700</v>
      </c>
      <c r="I42" s="116">
        <f t="shared" si="1"/>
        <v>51700</v>
      </c>
      <c r="J42" s="117">
        <f t="shared" si="2"/>
        <v>517000</v>
      </c>
      <c r="K42" s="60"/>
      <c r="L42" s="26"/>
      <c r="M42" s="26"/>
    </row>
    <row r="43" spans="1:13" s="27" customFormat="1" ht="25.5" x14ac:dyDescent="0.2">
      <c r="A43" s="92">
        <v>21</v>
      </c>
      <c r="B43" s="93" t="s">
        <v>55</v>
      </c>
      <c r="C43" s="92" t="s">
        <v>91</v>
      </c>
      <c r="D43" s="94">
        <v>3</v>
      </c>
      <c r="E43" s="95">
        <v>137800</v>
      </c>
      <c r="F43" s="95">
        <f t="shared" si="0"/>
        <v>413400</v>
      </c>
      <c r="G43" s="100"/>
      <c r="H43" s="101">
        <v>137700</v>
      </c>
      <c r="I43" s="116">
        <f t="shared" si="1"/>
        <v>137700</v>
      </c>
      <c r="J43" s="117">
        <f t="shared" si="2"/>
        <v>413100</v>
      </c>
      <c r="K43" s="60"/>
      <c r="L43" s="26"/>
      <c r="M43" s="26"/>
    </row>
    <row r="44" spans="1:13" s="27" customFormat="1" ht="25.5" x14ac:dyDescent="0.2">
      <c r="A44" s="92">
        <v>22</v>
      </c>
      <c r="B44" s="93" t="s">
        <v>56</v>
      </c>
      <c r="C44" s="92" t="s">
        <v>91</v>
      </c>
      <c r="D44" s="94">
        <v>2</v>
      </c>
      <c r="E44" s="95">
        <v>78800</v>
      </c>
      <c r="F44" s="95">
        <f t="shared" si="0"/>
        <v>157600</v>
      </c>
      <c r="G44" s="100"/>
      <c r="H44" s="101">
        <v>78700</v>
      </c>
      <c r="I44" s="116">
        <f t="shared" si="1"/>
        <v>78700</v>
      </c>
      <c r="J44" s="117">
        <f t="shared" si="2"/>
        <v>157400</v>
      </c>
      <c r="K44" s="60"/>
      <c r="L44" s="26"/>
      <c r="M44" s="26"/>
    </row>
    <row r="45" spans="1:13" s="27" customFormat="1" ht="25.5" x14ac:dyDescent="0.2">
      <c r="A45" s="92">
        <v>23</v>
      </c>
      <c r="B45" s="93" t="s">
        <v>57</v>
      </c>
      <c r="C45" s="92" t="s">
        <v>91</v>
      </c>
      <c r="D45" s="94">
        <v>1</v>
      </c>
      <c r="E45" s="95">
        <v>236300</v>
      </c>
      <c r="F45" s="95">
        <f t="shared" si="0"/>
        <v>236300</v>
      </c>
      <c r="G45" s="100"/>
      <c r="H45" s="101">
        <v>236200</v>
      </c>
      <c r="I45" s="116">
        <f t="shared" si="1"/>
        <v>236200</v>
      </c>
      <c r="J45" s="117">
        <f t="shared" si="2"/>
        <v>236200</v>
      </c>
      <c r="K45" s="60"/>
      <c r="L45" s="26"/>
      <c r="M45" s="26"/>
    </row>
    <row r="46" spans="1:13" s="27" customFormat="1" ht="25.5" x14ac:dyDescent="0.2">
      <c r="A46" s="92">
        <v>24</v>
      </c>
      <c r="B46" s="93" t="s">
        <v>58</v>
      </c>
      <c r="C46" s="92" t="s">
        <v>91</v>
      </c>
      <c r="D46" s="94">
        <v>1</v>
      </c>
      <c r="E46" s="95">
        <v>189000</v>
      </c>
      <c r="F46" s="95">
        <f t="shared" si="0"/>
        <v>189000</v>
      </c>
      <c r="G46" s="100"/>
      <c r="H46" s="101">
        <v>188900</v>
      </c>
      <c r="I46" s="116">
        <f t="shared" si="1"/>
        <v>188900</v>
      </c>
      <c r="J46" s="117">
        <f t="shared" si="2"/>
        <v>188900</v>
      </c>
      <c r="K46" s="60"/>
      <c r="L46" s="26"/>
      <c r="M46" s="26"/>
    </row>
    <row r="47" spans="1:13" s="27" customFormat="1" ht="25.5" x14ac:dyDescent="0.2">
      <c r="A47" s="92">
        <v>25</v>
      </c>
      <c r="B47" s="93" t="s">
        <v>59</v>
      </c>
      <c r="C47" s="92" t="s">
        <v>91</v>
      </c>
      <c r="D47" s="94">
        <v>3</v>
      </c>
      <c r="E47" s="95">
        <v>63000</v>
      </c>
      <c r="F47" s="95">
        <f t="shared" si="0"/>
        <v>189000</v>
      </c>
      <c r="G47" s="100"/>
      <c r="H47" s="101">
        <v>62900</v>
      </c>
      <c r="I47" s="116">
        <f t="shared" si="1"/>
        <v>62900</v>
      </c>
      <c r="J47" s="117">
        <f t="shared" si="2"/>
        <v>188700</v>
      </c>
      <c r="K47" s="60"/>
      <c r="L47" s="26"/>
      <c r="M47" s="26"/>
    </row>
    <row r="48" spans="1:13" s="27" customFormat="1" ht="25.5" x14ac:dyDescent="0.2">
      <c r="A48" s="92">
        <v>26</v>
      </c>
      <c r="B48" s="93" t="s">
        <v>60</v>
      </c>
      <c r="C48" s="92" t="s">
        <v>91</v>
      </c>
      <c r="D48" s="94">
        <v>2</v>
      </c>
      <c r="E48" s="95">
        <v>45300</v>
      </c>
      <c r="F48" s="95">
        <f t="shared" si="0"/>
        <v>90600</v>
      </c>
      <c r="G48" s="100"/>
      <c r="H48" s="101">
        <v>45200</v>
      </c>
      <c r="I48" s="116">
        <f t="shared" si="1"/>
        <v>45200</v>
      </c>
      <c r="J48" s="117">
        <f t="shared" si="2"/>
        <v>90400</v>
      </c>
      <c r="K48" s="60"/>
      <c r="L48" s="26"/>
      <c r="M48" s="26"/>
    </row>
    <row r="49" spans="1:13" s="27" customFormat="1" ht="25.5" x14ac:dyDescent="0.2">
      <c r="A49" s="92">
        <v>27</v>
      </c>
      <c r="B49" s="93" t="s">
        <v>61</v>
      </c>
      <c r="C49" s="92" t="s">
        <v>91</v>
      </c>
      <c r="D49" s="94">
        <v>1</v>
      </c>
      <c r="E49" s="95">
        <v>63000</v>
      </c>
      <c r="F49" s="95">
        <f t="shared" si="0"/>
        <v>63000</v>
      </c>
      <c r="G49" s="100"/>
      <c r="H49" s="101">
        <v>62900</v>
      </c>
      <c r="I49" s="116">
        <f t="shared" si="1"/>
        <v>62900</v>
      </c>
      <c r="J49" s="117">
        <f t="shared" si="2"/>
        <v>62900</v>
      </c>
      <c r="K49" s="60"/>
      <c r="L49" s="26"/>
      <c r="M49" s="26"/>
    </row>
    <row r="50" spans="1:13" s="27" customFormat="1" ht="25.5" x14ac:dyDescent="0.2">
      <c r="A50" s="92">
        <v>28</v>
      </c>
      <c r="B50" s="93" t="s">
        <v>62</v>
      </c>
      <c r="C50" s="92" t="s">
        <v>91</v>
      </c>
      <c r="D50" s="94">
        <v>1</v>
      </c>
      <c r="E50" s="95">
        <v>45300</v>
      </c>
      <c r="F50" s="95">
        <f t="shared" si="0"/>
        <v>45300</v>
      </c>
      <c r="G50" s="100"/>
      <c r="H50" s="101">
        <v>45200</v>
      </c>
      <c r="I50" s="116">
        <f t="shared" si="1"/>
        <v>45200</v>
      </c>
      <c r="J50" s="117">
        <f t="shared" si="2"/>
        <v>45200</v>
      </c>
      <c r="K50" s="60"/>
      <c r="L50" s="26"/>
      <c r="M50" s="26"/>
    </row>
    <row r="51" spans="1:13" s="27" customFormat="1" ht="38.25" x14ac:dyDescent="0.2">
      <c r="A51" s="92">
        <v>29</v>
      </c>
      <c r="B51" s="93" t="s">
        <v>63</v>
      </c>
      <c r="C51" s="92" t="s">
        <v>91</v>
      </c>
      <c r="D51" s="94">
        <v>3</v>
      </c>
      <c r="E51" s="95">
        <v>63000</v>
      </c>
      <c r="F51" s="95">
        <f t="shared" si="0"/>
        <v>189000</v>
      </c>
      <c r="G51" s="100"/>
      <c r="H51" s="101">
        <v>62900</v>
      </c>
      <c r="I51" s="116">
        <f t="shared" si="1"/>
        <v>62900</v>
      </c>
      <c r="J51" s="117">
        <f t="shared" si="2"/>
        <v>188700</v>
      </c>
      <c r="K51" s="60"/>
      <c r="L51" s="26"/>
      <c r="M51" s="26"/>
    </row>
    <row r="52" spans="1:13" s="27" customFormat="1" ht="25.5" x14ac:dyDescent="0.2">
      <c r="A52" s="92">
        <v>30</v>
      </c>
      <c r="B52" s="93" t="s">
        <v>64</v>
      </c>
      <c r="C52" s="92" t="s">
        <v>91</v>
      </c>
      <c r="D52" s="94">
        <v>2</v>
      </c>
      <c r="E52" s="95">
        <v>45300</v>
      </c>
      <c r="F52" s="95">
        <f t="shared" si="0"/>
        <v>90600</v>
      </c>
      <c r="G52" s="100"/>
      <c r="H52" s="101">
        <v>45200</v>
      </c>
      <c r="I52" s="116">
        <f t="shared" si="1"/>
        <v>45200</v>
      </c>
      <c r="J52" s="117">
        <f t="shared" si="2"/>
        <v>90400</v>
      </c>
      <c r="K52" s="60"/>
      <c r="L52" s="26"/>
      <c r="M52" s="26"/>
    </row>
    <row r="53" spans="1:13" s="27" customFormat="1" ht="38.25" x14ac:dyDescent="0.2">
      <c r="A53" s="92">
        <v>31</v>
      </c>
      <c r="B53" s="93" t="s">
        <v>65</v>
      </c>
      <c r="C53" s="92" t="s">
        <v>91</v>
      </c>
      <c r="D53" s="94">
        <v>1</v>
      </c>
      <c r="E53" s="95">
        <v>403600</v>
      </c>
      <c r="F53" s="95">
        <f t="shared" si="0"/>
        <v>403600</v>
      </c>
      <c r="G53" s="100"/>
      <c r="H53" s="101">
        <v>403500</v>
      </c>
      <c r="I53" s="116">
        <f t="shared" si="1"/>
        <v>403500</v>
      </c>
      <c r="J53" s="117">
        <f t="shared" si="2"/>
        <v>403500</v>
      </c>
      <c r="K53" s="60"/>
      <c r="L53" s="26"/>
      <c r="M53" s="26"/>
    </row>
    <row r="54" spans="1:13" s="27" customFormat="1" ht="38.25" x14ac:dyDescent="0.2">
      <c r="A54" s="92">
        <v>32</v>
      </c>
      <c r="B54" s="93" t="s">
        <v>66</v>
      </c>
      <c r="C54" s="92" t="s">
        <v>91</v>
      </c>
      <c r="D54" s="94">
        <v>1</v>
      </c>
      <c r="E54" s="95">
        <v>403600</v>
      </c>
      <c r="F54" s="95">
        <f t="shared" si="0"/>
        <v>403600</v>
      </c>
      <c r="G54" s="100"/>
      <c r="H54" s="101">
        <v>403500</v>
      </c>
      <c r="I54" s="116">
        <f t="shared" si="1"/>
        <v>403500</v>
      </c>
      <c r="J54" s="117">
        <f t="shared" si="2"/>
        <v>403500</v>
      </c>
      <c r="K54" s="60"/>
      <c r="L54" s="26"/>
      <c r="M54" s="26"/>
    </row>
    <row r="55" spans="1:13" s="27" customFormat="1" ht="25.5" x14ac:dyDescent="0.2">
      <c r="A55" s="92">
        <v>33</v>
      </c>
      <c r="B55" s="93" t="s">
        <v>67</v>
      </c>
      <c r="C55" s="92" t="s">
        <v>91</v>
      </c>
      <c r="D55" s="94">
        <v>1</v>
      </c>
      <c r="E55" s="95">
        <v>443500</v>
      </c>
      <c r="F55" s="95">
        <f t="shared" si="0"/>
        <v>443500</v>
      </c>
      <c r="G55" s="100"/>
      <c r="H55" s="101">
        <v>443400</v>
      </c>
      <c r="I55" s="116">
        <f t="shared" si="1"/>
        <v>443400</v>
      </c>
      <c r="J55" s="117">
        <f t="shared" si="2"/>
        <v>443400</v>
      </c>
      <c r="K55" s="60"/>
      <c r="L55" s="26"/>
      <c r="M55" s="26"/>
    </row>
    <row r="56" spans="1:13" s="27" customFormat="1" ht="38.25" x14ac:dyDescent="0.2">
      <c r="A56" s="92">
        <v>34</v>
      </c>
      <c r="B56" s="93" t="s">
        <v>68</v>
      </c>
      <c r="C56" s="92" t="s">
        <v>31</v>
      </c>
      <c r="D56" s="94">
        <v>10</v>
      </c>
      <c r="E56" s="95">
        <v>46300</v>
      </c>
      <c r="F56" s="95">
        <f t="shared" si="0"/>
        <v>463000</v>
      </c>
      <c r="G56" s="100"/>
      <c r="H56" s="101">
        <v>46200</v>
      </c>
      <c r="I56" s="116">
        <f t="shared" si="1"/>
        <v>46200</v>
      </c>
      <c r="J56" s="117">
        <f t="shared" si="2"/>
        <v>462000</v>
      </c>
      <c r="K56" s="60"/>
      <c r="L56" s="26"/>
      <c r="M56" s="26"/>
    </row>
    <row r="57" spans="1:13" s="27" customFormat="1" ht="25.5" x14ac:dyDescent="0.2">
      <c r="A57" s="92">
        <v>35</v>
      </c>
      <c r="B57" s="93" t="s">
        <v>69</v>
      </c>
      <c r="C57" s="92" t="s">
        <v>91</v>
      </c>
      <c r="D57" s="94">
        <v>2</v>
      </c>
      <c r="E57" s="95">
        <v>175700</v>
      </c>
      <c r="F57" s="95">
        <f t="shared" si="0"/>
        <v>351400</v>
      </c>
      <c r="G57" s="100"/>
      <c r="H57" s="101">
        <v>175600</v>
      </c>
      <c r="I57" s="116">
        <f t="shared" si="1"/>
        <v>175600</v>
      </c>
      <c r="J57" s="117">
        <f t="shared" si="2"/>
        <v>351200</v>
      </c>
      <c r="K57" s="60"/>
      <c r="L57" s="26"/>
      <c r="M57" s="26"/>
    </row>
    <row r="58" spans="1:13" s="27" customFormat="1" ht="25.5" x14ac:dyDescent="0.2">
      <c r="A58" s="92">
        <v>36</v>
      </c>
      <c r="B58" s="93" t="s">
        <v>70</v>
      </c>
      <c r="C58" s="92" t="s">
        <v>91</v>
      </c>
      <c r="D58" s="94">
        <v>1</v>
      </c>
      <c r="E58" s="95">
        <v>283500</v>
      </c>
      <c r="F58" s="95">
        <f t="shared" si="0"/>
        <v>283500</v>
      </c>
      <c r="G58" s="102"/>
      <c r="H58" s="103">
        <v>283400</v>
      </c>
      <c r="I58" s="116">
        <f t="shared" si="1"/>
        <v>283400</v>
      </c>
      <c r="J58" s="117">
        <f t="shared" si="2"/>
        <v>283400</v>
      </c>
      <c r="K58" s="59"/>
      <c r="L58" s="26"/>
      <c r="M58" s="26"/>
    </row>
    <row r="59" spans="1:13" s="27" customFormat="1" ht="25.5" x14ac:dyDescent="0.2">
      <c r="A59" s="92">
        <v>37</v>
      </c>
      <c r="B59" s="93" t="s">
        <v>71</v>
      </c>
      <c r="C59" s="92" t="s">
        <v>91</v>
      </c>
      <c r="D59" s="94">
        <v>1</v>
      </c>
      <c r="E59" s="95">
        <v>196900</v>
      </c>
      <c r="F59" s="95">
        <f t="shared" si="0"/>
        <v>196900</v>
      </c>
      <c r="G59" s="102"/>
      <c r="H59" s="103">
        <v>196800</v>
      </c>
      <c r="I59" s="116">
        <f t="shared" si="1"/>
        <v>196800</v>
      </c>
      <c r="J59" s="117">
        <f t="shared" si="2"/>
        <v>196800</v>
      </c>
      <c r="K59" s="59"/>
      <c r="L59" s="26"/>
      <c r="M59" s="26"/>
    </row>
    <row r="60" spans="1:13" s="27" customFormat="1" ht="25.5" x14ac:dyDescent="0.2">
      <c r="A60" s="92">
        <v>38</v>
      </c>
      <c r="B60" s="93" t="s">
        <v>72</v>
      </c>
      <c r="C60" s="92" t="s">
        <v>91</v>
      </c>
      <c r="D60" s="94">
        <v>1</v>
      </c>
      <c r="E60" s="95">
        <v>323700</v>
      </c>
      <c r="F60" s="95">
        <f t="shared" si="0"/>
        <v>323700</v>
      </c>
      <c r="G60" s="102"/>
      <c r="H60" s="103">
        <v>323600</v>
      </c>
      <c r="I60" s="116">
        <f t="shared" si="1"/>
        <v>323600</v>
      </c>
      <c r="J60" s="117">
        <f t="shared" si="2"/>
        <v>323600</v>
      </c>
      <c r="K60" s="59"/>
      <c r="L60" s="26"/>
      <c r="M60" s="26"/>
    </row>
    <row r="61" spans="1:13" s="27" customFormat="1" ht="25.5" x14ac:dyDescent="0.2">
      <c r="A61" s="92">
        <v>39</v>
      </c>
      <c r="B61" s="93" t="s">
        <v>73</v>
      </c>
      <c r="C61" s="92" t="s">
        <v>91</v>
      </c>
      <c r="D61" s="94">
        <v>1</v>
      </c>
      <c r="E61" s="95">
        <v>269300</v>
      </c>
      <c r="F61" s="95">
        <f t="shared" si="0"/>
        <v>269300</v>
      </c>
      <c r="G61" s="102"/>
      <c r="H61" s="103">
        <v>269200</v>
      </c>
      <c r="I61" s="116">
        <f t="shared" si="1"/>
        <v>269200</v>
      </c>
      <c r="J61" s="117">
        <f t="shared" si="2"/>
        <v>269200</v>
      </c>
      <c r="K61" s="59"/>
      <c r="L61" s="26"/>
      <c r="M61" s="26"/>
    </row>
    <row r="62" spans="1:13" s="27" customFormat="1" ht="25.5" x14ac:dyDescent="0.2">
      <c r="A62" s="92">
        <v>40</v>
      </c>
      <c r="B62" s="93" t="s">
        <v>74</v>
      </c>
      <c r="C62" s="92" t="s">
        <v>31</v>
      </c>
      <c r="D62" s="94">
        <v>12</v>
      </c>
      <c r="E62" s="95">
        <v>50000</v>
      </c>
      <c r="F62" s="95">
        <f t="shared" si="0"/>
        <v>600000</v>
      </c>
      <c r="G62" s="102"/>
      <c r="H62" s="103">
        <v>49900</v>
      </c>
      <c r="I62" s="116">
        <f t="shared" si="1"/>
        <v>49900</v>
      </c>
      <c r="J62" s="117">
        <f t="shared" si="2"/>
        <v>598800</v>
      </c>
      <c r="K62" s="59"/>
      <c r="L62" s="26"/>
      <c r="M62" s="26"/>
    </row>
    <row r="63" spans="1:13" s="27" customFormat="1" ht="25.5" x14ac:dyDescent="0.2">
      <c r="A63" s="92">
        <v>41</v>
      </c>
      <c r="B63" s="93" t="s">
        <v>75</v>
      </c>
      <c r="C63" s="92" t="s">
        <v>24</v>
      </c>
      <c r="D63" s="94">
        <v>15</v>
      </c>
      <c r="E63" s="95">
        <v>19400</v>
      </c>
      <c r="F63" s="95">
        <f t="shared" si="0"/>
        <v>291000</v>
      </c>
      <c r="G63" s="102"/>
      <c r="H63" s="103">
        <v>19300</v>
      </c>
      <c r="I63" s="116">
        <f t="shared" si="1"/>
        <v>19300</v>
      </c>
      <c r="J63" s="117">
        <f t="shared" si="2"/>
        <v>289500</v>
      </c>
      <c r="K63" s="59"/>
      <c r="L63" s="26"/>
      <c r="M63" s="26"/>
    </row>
    <row r="64" spans="1:13" s="27" customFormat="1" ht="25.5" x14ac:dyDescent="0.2">
      <c r="A64" s="92">
        <v>42</v>
      </c>
      <c r="B64" s="93" t="s">
        <v>76</v>
      </c>
      <c r="C64" s="92" t="s">
        <v>24</v>
      </c>
      <c r="D64" s="94">
        <v>15</v>
      </c>
      <c r="E64" s="95">
        <v>30700</v>
      </c>
      <c r="F64" s="95">
        <f t="shared" si="0"/>
        <v>460500</v>
      </c>
      <c r="G64" s="102"/>
      <c r="H64" s="103">
        <v>30600</v>
      </c>
      <c r="I64" s="116">
        <f t="shared" si="1"/>
        <v>30600</v>
      </c>
      <c r="J64" s="117">
        <f t="shared" si="2"/>
        <v>459000</v>
      </c>
      <c r="K64" s="59"/>
      <c r="L64" s="26"/>
      <c r="M64" s="26"/>
    </row>
    <row r="65" spans="1:19" s="27" customFormat="1" ht="25.5" x14ac:dyDescent="0.2">
      <c r="A65" s="92">
        <v>43</v>
      </c>
      <c r="B65" s="93" t="s">
        <v>77</v>
      </c>
      <c r="C65" s="92" t="s">
        <v>91</v>
      </c>
      <c r="D65" s="94">
        <v>6</v>
      </c>
      <c r="E65" s="95">
        <v>79800</v>
      </c>
      <c r="F65" s="95">
        <f t="shared" si="0"/>
        <v>478800</v>
      </c>
      <c r="G65" s="102"/>
      <c r="H65" s="103">
        <v>79700</v>
      </c>
      <c r="I65" s="116">
        <f t="shared" si="1"/>
        <v>79700</v>
      </c>
      <c r="J65" s="117">
        <f t="shared" si="2"/>
        <v>478200</v>
      </c>
      <c r="K65" s="59"/>
      <c r="L65" s="26"/>
      <c r="M65" s="26"/>
    </row>
    <row r="66" spans="1:19" s="27" customFormat="1" ht="25.5" x14ac:dyDescent="0.2">
      <c r="A66" s="92">
        <v>44</v>
      </c>
      <c r="B66" s="93" t="s">
        <v>78</v>
      </c>
      <c r="C66" s="92" t="s">
        <v>24</v>
      </c>
      <c r="D66" s="94">
        <v>45</v>
      </c>
      <c r="E66" s="95">
        <v>2730</v>
      </c>
      <c r="F66" s="95">
        <f t="shared" si="0"/>
        <v>122850</v>
      </c>
      <c r="G66" s="102"/>
      <c r="H66" s="103">
        <v>2700</v>
      </c>
      <c r="I66" s="116">
        <f t="shared" si="1"/>
        <v>2700</v>
      </c>
      <c r="J66" s="117">
        <f t="shared" si="2"/>
        <v>121500</v>
      </c>
      <c r="K66" s="59"/>
      <c r="L66" s="26"/>
      <c r="M66" s="26"/>
    </row>
    <row r="67" spans="1:19" s="27" customFormat="1" ht="51" x14ac:dyDescent="0.2">
      <c r="A67" s="92">
        <v>45</v>
      </c>
      <c r="B67" s="93" t="s">
        <v>79</v>
      </c>
      <c r="C67" s="92"/>
      <c r="D67" s="94">
        <v>1</v>
      </c>
      <c r="E67" s="95">
        <v>88289</v>
      </c>
      <c r="F67" s="95">
        <f t="shared" si="0"/>
        <v>88289</v>
      </c>
      <c r="G67" s="107"/>
      <c r="H67" s="107"/>
      <c r="I67" s="77"/>
      <c r="J67" s="114"/>
      <c r="K67" s="59"/>
      <c r="L67" s="26"/>
      <c r="M67" s="26"/>
    </row>
    <row r="68" spans="1:19" s="27" customFormat="1" ht="15" x14ac:dyDescent="0.2">
      <c r="A68" s="92">
        <v>46</v>
      </c>
      <c r="B68" s="93" t="s">
        <v>80</v>
      </c>
      <c r="C68" s="92" t="s">
        <v>91</v>
      </c>
      <c r="D68" s="94">
        <v>2</v>
      </c>
      <c r="E68" s="95">
        <v>10375</v>
      </c>
      <c r="F68" s="95">
        <f t="shared" si="0"/>
        <v>20750</v>
      </c>
      <c r="G68" s="102">
        <v>10374</v>
      </c>
      <c r="H68" s="103"/>
      <c r="I68" s="76">
        <f>G68</f>
        <v>10374</v>
      </c>
      <c r="J68" s="119">
        <f>D68*G68</f>
        <v>20748</v>
      </c>
      <c r="K68" s="59"/>
      <c r="L68" s="26"/>
      <c r="M68" s="26"/>
    </row>
    <row r="69" spans="1:19" s="27" customFormat="1" ht="15" x14ac:dyDescent="0.2">
      <c r="A69" s="92">
        <v>47</v>
      </c>
      <c r="B69" s="93" t="s">
        <v>81</v>
      </c>
      <c r="C69" s="92" t="s">
        <v>91</v>
      </c>
      <c r="D69" s="94">
        <v>2</v>
      </c>
      <c r="E69" s="95">
        <v>10375</v>
      </c>
      <c r="F69" s="95">
        <f t="shared" si="0"/>
        <v>20750</v>
      </c>
      <c r="G69" s="102">
        <v>10374</v>
      </c>
      <c r="H69" s="103"/>
      <c r="I69" s="76">
        <f t="shared" ref="I69:I74" si="3">G69</f>
        <v>10374</v>
      </c>
      <c r="J69" s="119">
        <f t="shared" ref="J69:J74" si="4">D69*G69</f>
        <v>20748</v>
      </c>
      <c r="K69" s="59"/>
      <c r="L69" s="26"/>
      <c r="M69" s="26"/>
    </row>
    <row r="70" spans="1:19" s="27" customFormat="1" ht="25.5" x14ac:dyDescent="0.2">
      <c r="A70" s="92">
        <v>48</v>
      </c>
      <c r="B70" s="93" t="s">
        <v>82</v>
      </c>
      <c r="C70" s="92" t="s">
        <v>91</v>
      </c>
      <c r="D70" s="94">
        <v>36</v>
      </c>
      <c r="E70" s="95">
        <v>12350</v>
      </c>
      <c r="F70" s="95">
        <f t="shared" si="0"/>
        <v>444600</v>
      </c>
      <c r="G70" s="102">
        <v>12349</v>
      </c>
      <c r="H70" s="103"/>
      <c r="I70" s="76">
        <f t="shared" si="3"/>
        <v>12349</v>
      </c>
      <c r="J70" s="119">
        <f t="shared" si="4"/>
        <v>444564</v>
      </c>
      <c r="K70" s="59"/>
      <c r="L70" s="26"/>
      <c r="M70" s="26"/>
    </row>
    <row r="71" spans="1:19" s="27" customFormat="1" ht="51" x14ac:dyDescent="0.2">
      <c r="A71" s="92">
        <v>49</v>
      </c>
      <c r="B71" s="93" t="s">
        <v>83</v>
      </c>
      <c r="C71" s="92" t="s">
        <v>91</v>
      </c>
      <c r="D71" s="94">
        <v>2</v>
      </c>
      <c r="E71" s="95">
        <v>11200</v>
      </c>
      <c r="F71" s="95">
        <f t="shared" si="0"/>
        <v>22400</v>
      </c>
      <c r="G71" s="102">
        <v>11199</v>
      </c>
      <c r="H71" s="103"/>
      <c r="I71" s="76">
        <f t="shared" si="3"/>
        <v>11199</v>
      </c>
      <c r="J71" s="119">
        <f t="shared" si="4"/>
        <v>22398</v>
      </c>
      <c r="K71" s="59"/>
      <c r="L71" s="26"/>
      <c r="M71" s="26"/>
    </row>
    <row r="72" spans="1:19" s="27" customFormat="1" ht="63.75" x14ac:dyDescent="0.2">
      <c r="A72" s="92">
        <v>50</v>
      </c>
      <c r="B72" s="93" t="s">
        <v>84</v>
      </c>
      <c r="C72" s="92" t="s">
        <v>91</v>
      </c>
      <c r="D72" s="94">
        <v>20</v>
      </c>
      <c r="E72" s="95">
        <v>46500</v>
      </c>
      <c r="F72" s="95">
        <f t="shared" si="0"/>
        <v>930000</v>
      </c>
      <c r="G72" s="102">
        <v>46499</v>
      </c>
      <c r="H72" s="103"/>
      <c r="I72" s="76">
        <f t="shared" si="3"/>
        <v>46499</v>
      </c>
      <c r="J72" s="119">
        <f t="shared" si="4"/>
        <v>929980</v>
      </c>
      <c r="K72" s="59"/>
      <c r="L72" s="26"/>
      <c r="M72" s="26"/>
    </row>
    <row r="73" spans="1:19" s="27" customFormat="1" ht="25.5" x14ac:dyDescent="0.2">
      <c r="A73" s="92">
        <v>51</v>
      </c>
      <c r="B73" s="93" t="s">
        <v>85</v>
      </c>
      <c r="C73" s="92" t="s">
        <v>26</v>
      </c>
      <c r="D73" s="94">
        <v>2</v>
      </c>
      <c r="E73" s="95">
        <v>42835</v>
      </c>
      <c r="F73" s="95">
        <f t="shared" si="0"/>
        <v>85670</v>
      </c>
      <c r="G73" s="102">
        <v>42834</v>
      </c>
      <c r="H73" s="103"/>
      <c r="I73" s="76">
        <f t="shared" si="3"/>
        <v>42834</v>
      </c>
      <c r="J73" s="119">
        <f t="shared" si="4"/>
        <v>85668</v>
      </c>
      <c r="K73" s="59"/>
      <c r="L73" s="26"/>
      <c r="M73" s="26"/>
    </row>
    <row r="74" spans="1:19" s="27" customFormat="1" ht="15" x14ac:dyDescent="0.2">
      <c r="A74" s="92">
        <v>52</v>
      </c>
      <c r="B74" s="93" t="s">
        <v>86</v>
      </c>
      <c r="C74" s="92" t="s">
        <v>26</v>
      </c>
      <c r="D74" s="94">
        <v>1</v>
      </c>
      <c r="E74" s="95">
        <v>77635</v>
      </c>
      <c r="F74" s="95">
        <f t="shared" si="0"/>
        <v>77635</v>
      </c>
      <c r="G74" s="102">
        <v>77634</v>
      </c>
      <c r="H74" s="103"/>
      <c r="I74" s="76">
        <f t="shared" si="3"/>
        <v>77634</v>
      </c>
      <c r="J74" s="119">
        <f t="shared" si="4"/>
        <v>77634</v>
      </c>
      <c r="K74" s="59"/>
      <c r="L74" s="26"/>
      <c r="M74" s="26"/>
    </row>
    <row r="75" spans="1:19" s="27" customFormat="1" ht="25.5" x14ac:dyDescent="0.2">
      <c r="A75" s="92">
        <v>53</v>
      </c>
      <c r="B75" s="93" t="s">
        <v>87</v>
      </c>
      <c r="C75" s="92" t="s">
        <v>26</v>
      </c>
      <c r="D75" s="94">
        <v>5</v>
      </c>
      <c r="E75" s="95">
        <v>6000</v>
      </c>
      <c r="F75" s="95">
        <f t="shared" si="0"/>
        <v>30000</v>
      </c>
      <c r="G75" s="107"/>
      <c r="H75" s="107"/>
      <c r="I75" s="79"/>
      <c r="J75" s="114"/>
      <c r="K75" s="59"/>
      <c r="L75" s="26"/>
      <c r="M75" s="26"/>
    </row>
    <row r="76" spans="1:19" s="27" customFormat="1" ht="25.5" x14ac:dyDescent="0.2">
      <c r="A76" s="92">
        <v>54</v>
      </c>
      <c r="B76" s="93" t="s">
        <v>88</v>
      </c>
      <c r="C76" s="92" t="s">
        <v>23</v>
      </c>
      <c r="D76" s="94">
        <v>2</v>
      </c>
      <c r="E76" s="95">
        <v>3100</v>
      </c>
      <c r="F76" s="95">
        <f t="shared" si="0"/>
        <v>6200</v>
      </c>
      <c r="G76" s="102"/>
      <c r="H76" s="103">
        <v>3000</v>
      </c>
      <c r="I76" s="116">
        <f>H76</f>
        <v>3000</v>
      </c>
      <c r="J76" s="118">
        <f>D76*I76</f>
        <v>6000</v>
      </c>
      <c r="K76" s="59"/>
      <c r="L76" s="26"/>
      <c r="M76" s="26"/>
    </row>
    <row r="77" spans="1:19" s="27" customFormat="1" ht="25.5" x14ac:dyDescent="0.2">
      <c r="A77" s="92">
        <v>55</v>
      </c>
      <c r="B77" s="93" t="s">
        <v>89</v>
      </c>
      <c r="C77" s="92" t="s">
        <v>23</v>
      </c>
      <c r="D77" s="94">
        <v>2</v>
      </c>
      <c r="E77" s="95">
        <v>3100</v>
      </c>
      <c r="F77" s="95">
        <f t="shared" si="0"/>
        <v>6200</v>
      </c>
      <c r="G77" s="102"/>
      <c r="H77" s="103">
        <v>3000</v>
      </c>
      <c r="I77" s="116">
        <f t="shared" ref="I77:I78" si="5">H77</f>
        <v>3000</v>
      </c>
      <c r="J77" s="118">
        <f t="shared" ref="J77:J78" si="6">D77*I77</f>
        <v>6000</v>
      </c>
      <c r="K77" s="59"/>
      <c r="L77" s="26"/>
      <c r="M77" s="26"/>
    </row>
    <row r="78" spans="1:19" s="27" customFormat="1" ht="25.5" x14ac:dyDescent="0.2">
      <c r="A78" s="92">
        <v>56</v>
      </c>
      <c r="B78" s="93" t="s">
        <v>90</v>
      </c>
      <c r="C78" s="92" t="s">
        <v>91</v>
      </c>
      <c r="D78" s="94">
        <v>45</v>
      </c>
      <c r="E78" s="95">
        <v>11400</v>
      </c>
      <c r="F78" s="95">
        <f t="shared" si="0"/>
        <v>513000</v>
      </c>
      <c r="G78" s="102"/>
      <c r="H78" s="103">
        <v>11300</v>
      </c>
      <c r="I78" s="116">
        <f t="shared" si="5"/>
        <v>11300</v>
      </c>
      <c r="J78" s="118">
        <f t="shared" si="6"/>
        <v>508500</v>
      </c>
      <c r="K78" s="59"/>
      <c r="L78" s="26"/>
      <c r="M78" s="26"/>
    </row>
    <row r="79" spans="1:19" s="27" customFormat="1" ht="66" customHeight="1" x14ac:dyDescent="0.2">
      <c r="A79" s="37"/>
      <c r="B79" s="38" t="s">
        <v>27</v>
      </c>
      <c r="C79" s="39"/>
      <c r="D79" s="40"/>
      <c r="E79" s="67"/>
      <c r="F79" s="41">
        <f>SUM(F23:F78)</f>
        <v>13562744</v>
      </c>
      <c r="G79" s="102"/>
      <c r="H79" s="103"/>
      <c r="I79" s="77"/>
      <c r="J79" s="114">
        <f>SUM(J23:J78)</f>
        <v>13398740</v>
      </c>
      <c r="K79" s="59"/>
      <c r="L79" s="26"/>
      <c r="M79" s="26"/>
    </row>
    <row r="80" spans="1:19" s="29" customFormat="1" ht="29.25" customHeight="1" x14ac:dyDescent="0.2">
      <c r="A80" s="137" t="s">
        <v>104</v>
      </c>
      <c r="B80" s="137"/>
      <c r="C80" s="137"/>
      <c r="D80" s="137"/>
      <c r="E80" s="137"/>
      <c r="F80" s="137"/>
      <c r="G80" s="137"/>
      <c r="H80" s="137"/>
      <c r="I80" s="137"/>
      <c r="J80" s="137"/>
      <c r="K80" s="91"/>
      <c r="L80" s="28"/>
      <c r="M80" s="28"/>
      <c r="N80" s="28"/>
      <c r="O80" s="28"/>
      <c r="P80" s="28"/>
      <c r="Q80" s="28"/>
      <c r="R80" s="28"/>
      <c r="S80" s="28"/>
    </row>
    <row r="81" spans="1:19" s="29" customFormat="1" ht="36.75" customHeight="1" x14ac:dyDescent="0.2">
      <c r="A81" s="30" t="s">
        <v>19</v>
      </c>
      <c r="B81" s="42"/>
      <c r="C81" s="42"/>
      <c r="D81" s="42"/>
      <c r="E81" s="31"/>
      <c r="F81" s="68"/>
      <c r="G81" s="31"/>
      <c r="H81" s="68"/>
      <c r="I81" s="35"/>
      <c r="J81" s="111"/>
      <c r="K81" s="91"/>
      <c r="L81" s="28"/>
      <c r="M81" s="28"/>
      <c r="N81" s="28"/>
      <c r="O81" s="28"/>
      <c r="P81" s="28"/>
      <c r="Q81" s="28"/>
      <c r="R81" s="28"/>
      <c r="S81" s="28"/>
    </row>
    <row r="82" spans="1:19" s="29" customFormat="1" ht="66" customHeight="1" x14ac:dyDescent="0.2">
      <c r="A82" s="32" t="s">
        <v>0</v>
      </c>
      <c r="B82" s="33" t="s">
        <v>13</v>
      </c>
      <c r="C82" s="121" t="s">
        <v>18</v>
      </c>
      <c r="D82" s="121"/>
      <c r="E82" s="121"/>
      <c r="F82" s="68"/>
      <c r="G82" s="31"/>
      <c r="H82" s="68"/>
      <c r="I82" s="35"/>
      <c r="J82" s="111"/>
      <c r="K82" s="91"/>
      <c r="L82" s="28"/>
      <c r="M82" s="28"/>
      <c r="N82" s="28"/>
      <c r="O82" s="28"/>
      <c r="P82" s="28"/>
      <c r="Q82" s="28"/>
      <c r="R82" s="28"/>
      <c r="S82" s="28"/>
    </row>
    <row r="83" spans="1:19" s="29" customFormat="1" ht="24.75" customHeight="1" x14ac:dyDescent="0.2">
      <c r="A83" s="32">
        <v>1</v>
      </c>
      <c r="B83" s="33" t="str">
        <f>B16</f>
        <v>ТОО "Интермедика Алматы"</v>
      </c>
      <c r="C83" s="121" t="s">
        <v>17</v>
      </c>
      <c r="D83" s="121"/>
      <c r="E83" s="121"/>
      <c r="F83" s="68"/>
      <c r="G83" s="31"/>
      <c r="H83" s="68"/>
      <c r="I83" s="35"/>
      <c r="J83" s="111"/>
      <c r="K83" s="91"/>
      <c r="L83" s="28"/>
      <c r="M83" s="28"/>
      <c r="N83" s="28"/>
      <c r="O83" s="28"/>
      <c r="P83" s="28"/>
      <c r="Q83" s="28"/>
      <c r="R83" s="28"/>
      <c r="S83" s="28"/>
    </row>
    <row r="84" spans="1:19" s="29" customFormat="1" ht="24.75" customHeight="1" x14ac:dyDescent="0.2">
      <c r="A84" s="32">
        <v>2</v>
      </c>
      <c r="B84" s="33" t="str">
        <f>B17</f>
        <v>ИП "Lab Master"</v>
      </c>
      <c r="C84" s="121" t="s">
        <v>17</v>
      </c>
      <c r="D84" s="121"/>
      <c r="E84" s="121"/>
      <c r="F84" s="68"/>
      <c r="G84" s="31"/>
      <c r="H84" s="68"/>
      <c r="I84" s="35"/>
      <c r="J84" s="111"/>
      <c r="K84" s="91"/>
      <c r="L84" s="28"/>
      <c r="M84" s="28"/>
      <c r="N84" s="28"/>
      <c r="O84" s="28"/>
      <c r="P84" s="28"/>
      <c r="Q84" s="28"/>
      <c r="R84" s="28"/>
      <c r="S84" s="28"/>
    </row>
    <row r="85" spans="1:19" s="29" customFormat="1" x14ac:dyDescent="0.2">
      <c r="A85" s="34"/>
      <c r="B85" s="34"/>
      <c r="C85" s="34"/>
      <c r="D85" s="42"/>
      <c r="E85" s="31"/>
      <c r="F85" s="68"/>
      <c r="G85" s="31"/>
      <c r="H85" s="68"/>
      <c r="I85" s="35"/>
      <c r="J85" s="111"/>
      <c r="K85" s="91"/>
      <c r="L85" s="28"/>
      <c r="M85" s="28"/>
      <c r="N85" s="28"/>
      <c r="O85" s="28"/>
      <c r="P85" s="28"/>
      <c r="Q85" s="28"/>
      <c r="R85" s="28"/>
      <c r="S85" s="28"/>
    </row>
    <row r="86" spans="1:19" s="29" customFormat="1" x14ac:dyDescent="0.2">
      <c r="D86" s="42"/>
      <c r="E86" s="31"/>
      <c r="F86" s="68"/>
      <c r="G86" s="31"/>
      <c r="H86" s="68"/>
      <c r="I86" s="35"/>
      <c r="J86" s="111"/>
      <c r="K86" s="91"/>
      <c r="L86" s="28"/>
      <c r="M86" s="28"/>
      <c r="N86" s="28"/>
      <c r="O86" s="28"/>
      <c r="P86" s="28"/>
      <c r="Q86" s="28"/>
      <c r="R86" s="28"/>
      <c r="S86" s="28"/>
    </row>
    <row r="87" spans="1:19" s="29" customFormat="1" x14ac:dyDescent="0.2">
      <c r="A87" s="29" t="s">
        <v>34</v>
      </c>
      <c r="D87" s="42"/>
      <c r="E87" s="31"/>
      <c r="F87" s="68"/>
      <c r="G87" s="31"/>
      <c r="H87" s="68"/>
      <c r="I87" s="35"/>
      <c r="J87" s="111"/>
      <c r="K87" s="91"/>
      <c r="L87" s="28"/>
      <c r="M87" s="28"/>
      <c r="N87" s="28"/>
      <c r="O87" s="28"/>
      <c r="P87" s="28"/>
      <c r="Q87" s="28"/>
      <c r="R87" s="28"/>
      <c r="S87" s="28"/>
    </row>
    <row r="88" spans="1:19" s="27" customFormat="1" x14ac:dyDescent="0.2">
      <c r="D88" s="42"/>
      <c r="E88" s="31"/>
      <c r="F88" s="68"/>
      <c r="G88" s="31"/>
      <c r="H88" s="68"/>
      <c r="I88" s="35"/>
      <c r="J88" s="111"/>
      <c r="K88" s="90"/>
      <c r="L88" s="35"/>
      <c r="M88" s="35"/>
      <c r="N88" s="35"/>
      <c r="O88" s="35"/>
      <c r="P88" s="35"/>
      <c r="Q88" s="35"/>
      <c r="R88" s="35"/>
      <c r="S88" s="35"/>
    </row>
    <row r="89" spans="1:19" s="29" customFormat="1" ht="12.75" x14ac:dyDescent="0.2">
      <c r="A89" s="120" t="s">
        <v>99</v>
      </c>
      <c r="D89" s="87"/>
      <c r="E89" s="43"/>
      <c r="F89" s="69"/>
      <c r="G89" s="43"/>
      <c r="H89" s="69"/>
      <c r="I89" s="28"/>
      <c r="J89" s="115"/>
      <c r="K89" s="91"/>
      <c r="L89" s="28"/>
      <c r="M89" s="28"/>
      <c r="N89" s="28"/>
      <c r="O89" s="28"/>
      <c r="P89" s="28"/>
      <c r="Q89" s="28"/>
      <c r="R89" s="28"/>
      <c r="S89" s="28"/>
    </row>
    <row r="90" spans="1:19" s="29" customFormat="1" x14ac:dyDescent="0.2">
      <c r="A90" s="42"/>
      <c r="B90" s="42"/>
      <c r="C90" s="42"/>
      <c r="D90" s="42"/>
      <c r="E90" s="31"/>
      <c r="F90" s="68"/>
      <c r="G90" s="31"/>
      <c r="H90" s="68"/>
      <c r="I90" s="35"/>
      <c r="J90" s="111"/>
      <c r="K90" s="91"/>
      <c r="L90" s="28"/>
      <c r="M90" s="28"/>
      <c r="N90" s="28"/>
      <c r="O90" s="28"/>
      <c r="P90" s="28"/>
      <c r="Q90" s="28"/>
      <c r="R90" s="28"/>
      <c r="S90" s="28"/>
    </row>
    <row r="91" spans="1:19" s="29" customFormat="1" ht="18.75" customHeight="1" x14ac:dyDescent="0.2">
      <c r="A91" s="152" t="s">
        <v>8</v>
      </c>
      <c r="B91" s="152"/>
      <c r="C91" s="152"/>
      <c r="D91" s="152"/>
      <c r="E91" s="152"/>
      <c r="F91" s="152"/>
      <c r="G91" s="152"/>
      <c r="H91" s="152"/>
      <c r="I91" s="152"/>
      <c r="J91" s="152"/>
      <c r="K91" s="91"/>
      <c r="L91" s="28"/>
      <c r="M91" s="28"/>
      <c r="N91" s="28"/>
      <c r="O91" s="28"/>
      <c r="P91" s="28"/>
      <c r="Q91" s="28"/>
      <c r="R91" s="28"/>
      <c r="S91" s="28"/>
    </row>
    <row r="92" spans="1:19" ht="11.25" customHeight="1" x14ac:dyDescent="0.2">
      <c r="A92" s="28"/>
      <c r="B92" s="28"/>
      <c r="C92" s="28"/>
      <c r="D92" s="28"/>
      <c r="E92" s="43"/>
      <c r="F92" s="69"/>
      <c r="G92" s="43"/>
      <c r="H92" s="69"/>
      <c r="I92" s="28"/>
      <c r="J92" s="115"/>
      <c r="K92" s="91"/>
      <c r="L92" s="17"/>
      <c r="M92" s="17"/>
      <c r="N92" s="17"/>
      <c r="O92" s="17"/>
      <c r="P92" s="17"/>
      <c r="Q92" s="17"/>
      <c r="R92" s="17"/>
      <c r="S92" s="17"/>
    </row>
    <row r="93" spans="1:19" ht="45.75" customHeight="1" x14ac:dyDescent="0.2">
      <c r="A93" s="44" t="s">
        <v>9</v>
      </c>
      <c r="B93" s="45" t="s">
        <v>10</v>
      </c>
      <c r="C93" s="153" t="s">
        <v>11</v>
      </c>
      <c r="D93" s="153"/>
      <c r="E93" s="153"/>
      <c r="F93" s="126" t="s">
        <v>12</v>
      </c>
      <c r="G93" s="126"/>
      <c r="H93" s="71"/>
      <c r="I93" s="46"/>
      <c r="K93" s="46"/>
      <c r="L93" s="15"/>
      <c r="M93" s="15"/>
      <c r="N93" s="15"/>
      <c r="O93" s="14"/>
      <c r="P93" s="14"/>
    </row>
    <row r="94" spans="1:19" ht="25.5" customHeight="1" x14ac:dyDescent="0.2">
      <c r="A94" s="47">
        <v>1</v>
      </c>
      <c r="B94" s="48" t="str">
        <f>B83</f>
        <v>ТОО "Интермедика Алматы"</v>
      </c>
      <c r="C94" s="129" t="s">
        <v>100</v>
      </c>
      <c r="D94" s="130"/>
      <c r="E94" s="131"/>
      <c r="F94" s="123">
        <f>J68+J69+J70+J71+J72+J73+J74</f>
        <v>1601740</v>
      </c>
      <c r="G94" s="124"/>
      <c r="H94" s="104"/>
      <c r="I94" s="49"/>
      <c r="K94" s="46"/>
      <c r="L94" s="15"/>
      <c r="M94" s="15"/>
      <c r="N94" s="15"/>
      <c r="O94" s="14"/>
      <c r="P94" s="14"/>
    </row>
    <row r="95" spans="1:19" ht="25.5" customHeight="1" x14ac:dyDescent="0.2">
      <c r="A95" s="47">
        <v>2</v>
      </c>
      <c r="B95" s="48" t="str">
        <f>B84</f>
        <v>ИП "Lab Master"</v>
      </c>
      <c r="C95" s="129" t="s">
        <v>101</v>
      </c>
      <c r="D95" s="130"/>
      <c r="E95" s="131"/>
      <c r="F95" s="123">
        <f>J23+J24+J25+J26+J27+J28+J29+J30+J31+J32+J33+J34+J35+J36+J37+J38+J40+J41+J42+J43+J44+J45+J46+J47+J48+J49+J50+J51+J52+J53+J54+J55+J56+J57+J58+J59+J60+J61+J62+J63+J64+J65+J66+J76+J77+J78</f>
        <v>11797000</v>
      </c>
      <c r="G95" s="124"/>
      <c r="H95" s="104"/>
      <c r="I95" s="49"/>
      <c r="K95" s="46"/>
      <c r="L95" s="15"/>
      <c r="M95" s="15"/>
      <c r="N95" s="15"/>
      <c r="O95" s="14"/>
      <c r="P95" s="14"/>
    </row>
    <row r="96" spans="1:19" ht="18" customHeight="1" x14ac:dyDescent="0.2">
      <c r="A96" s="47"/>
      <c r="B96" s="50"/>
      <c r="C96" s="129"/>
      <c r="D96" s="130"/>
      <c r="E96" s="131"/>
      <c r="F96" s="127">
        <f>SUM(F94:F95)</f>
        <v>13398740</v>
      </c>
      <c r="G96" s="128"/>
      <c r="H96" s="104"/>
      <c r="I96" s="49"/>
      <c r="K96" s="46"/>
      <c r="L96" s="15"/>
      <c r="M96" s="15"/>
      <c r="N96" s="15"/>
      <c r="O96" s="14"/>
      <c r="P96" s="14"/>
    </row>
    <row r="97" spans="1:19" ht="12.75" x14ac:dyDescent="0.2">
      <c r="A97" s="36"/>
      <c r="B97" s="51"/>
      <c r="C97" s="52"/>
      <c r="D97" s="52"/>
      <c r="E97" s="74"/>
      <c r="F97" s="71"/>
      <c r="G97" s="62"/>
      <c r="H97" s="104"/>
      <c r="I97" s="49"/>
      <c r="K97" s="46"/>
      <c r="L97" s="15"/>
      <c r="M97" s="15"/>
      <c r="N97" s="15"/>
      <c r="O97" s="14"/>
      <c r="P97" s="14"/>
    </row>
    <row r="98" spans="1:19" x14ac:dyDescent="0.2">
      <c r="A98" s="25"/>
      <c r="B98" s="25"/>
      <c r="C98" s="25"/>
      <c r="D98" s="141"/>
      <c r="E98" s="141"/>
      <c r="F98" s="142"/>
      <c r="G98" s="142"/>
      <c r="H98" s="142"/>
      <c r="I98" s="142"/>
      <c r="L98" s="15"/>
      <c r="M98" s="16"/>
      <c r="N98" s="15"/>
      <c r="O98" s="15"/>
      <c r="P98" s="15"/>
      <c r="Q98" s="14"/>
      <c r="R98" s="14"/>
      <c r="S98" s="14"/>
    </row>
    <row r="99" spans="1:19" s="20" customFormat="1" ht="15.75" x14ac:dyDescent="0.25">
      <c r="A99" s="58" t="s">
        <v>32</v>
      </c>
      <c r="B99" s="58"/>
      <c r="C99" s="58"/>
      <c r="D99" s="58"/>
      <c r="E99" s="75"/>
      <c r="F99" s="63"/>
      <c r="G99" s="72"/>
      <c r="H99" s="105"/>
      <c r="I99" s="82"/>
      <c r="J99" s="105"/>
      <c r="K99" s="82"/>
      <c r="L99" s="21"/>
      <c r="M99" s="22"/>
      <c r="N99" s="21"/>
      <c r="O99" s="21"/>
      <c r="P99" s="21"/>
      <c r="Q99" s="19"/>
      <c r="R99" s="19"/>
      <c r="S99" s="19"/>
    </row>
    <row r="100" spans="1:19" s="20" customFormat="1" ht="15.75" x14ac:dyDescent="0.25">
      <c r="A100" s="53"/>
      <c r="B100" s="53"/>
      <c r="C100" s="53"/>
      <c r="D100" s="53"/>
      <c r="E100" s="64"/>
      <c r="F100" s="72"/>
      <c r="G100" s="64"/>
      <c r="H100" s="106"/>
      <c r="I100" s="83"/>
      <c r="J100" s="105"/>
      <c r="K100" s="82"/>
      <c r="L100" s="24"/>
      <c r="M100" s="23"/>
      <c r="N100" s="23"/>
      <c r="O100" s="23"/>
    </row>
    <row r="101" spans="1:19" ht="12.75" x14ac:dyDescent="0.2">
      <c r="A101" s="122" t="s">
        <v>98</v>
      </c>
      <c r="B101" s="122"/>
      <c r="C101" s="122"/>
      <c r="D101" s="122"/>
      <c r="E101" s="122"/>
      <c r="F101" s="122"/>
      <c r="G101" s="122"/>
      <c r="H101" s="70"/>
      <c r="I101" s="81"/>
    </row>
    <row r="102" spans="1:19" ht="12.75" x14ac:dyDescent="0.2">
      <c r="A102" s="53"/>
      <c r="B102" s="53"/>
      <c r="C102" s="53"/>
      <c r="D102" s="53"/>
      <c r="E102" s="64"/>
      <c r="F102" s="72"/>
      <c r="G102" s="64"/>
      <c r="H102" s="70"/>
      <c r="I102" s="81"/>
    </row>
    <row r="103" spans="1:19" ht="12.75" x14ac:dyDescent="0.2">
      <c r="A103" s="122" t="s">
        <v>33</v>
      </c>
      <c r="B103" s="122"/>
      <c r="C103" s="122"/>
      <c r="D103" s="122"/>
      <c r="E103" s="122"/>
      <c r="F103" s="122"/>
      <c r="G103" s="122"/>
      <c r="H103" s="70"/>
      <c r="I103" s="81"/>
    </row>
    <row r="104" spans="1:19" ht="12.75" x14ac:dyDescent="0.2">
      <c r="A104" s="53"/>
      <c r="B104" s="53"/>
      <c r="C104" s="53"/>
      <c r="D104" s="53"/>
      <c r="E104" s="64"/>
      <c r="F104" s="72"/>
      <c r="G104" s="64"/>
      <c r="H104" s="70"/>
      <c r="I104" s="81"/>
    </row>
  </sheetData>
  <mergeCells count="38">
    <mergeCell ref="D20:F20"/>
    <mergeCell ref="A91:J91"/>
    <mergeCell ref="C93:E93"/>
    <mergeCell ref="C94:E94"/>
    <mergeCell ref="C95:E95"/>
    <mergeCell ref="A14:J14"/>
    <mergeCell ref="Q10:S10"/>
    <mergeCell ref="A8:D8"/>
    <mergeCell ref="A9:I9"/>
    <mergeCell ref="A10:J10"/>
    <mergeCell ref="A12:I12"/>
    <mergeCell ref="A7:D7"/>
    <mergeCell ref="A2:I2"/>
    <mergeCell ref="A3:I3"/>
    <mergeCell ref="A4:D4"/>
    <mergeCell ref="A5:C5"/>
    <mergeCell ref="A6:J6"/>
    <mergeCell ref="A103:G103"/>
    <mergeCell ref="J20:J22"/>
    <mergeCell ref="F94:G94"/>
    <mergeCell ref="F93:G93"/>
    <mergeCell ref="F96:G96"/>
    <mergeCell ref="C96:E96"/>
    <mergeCell ref="D98:E98"/>
    <mergeCell ref="F98:I98"/>
    <mergeCell ref="A80:J80"/>
    <mergeCell ref="I20:I22"/>
    <mergeCell ref="D21:D22"/>
    <mergeCell ref="E21:E22"/>
    <mergeCell ref="F21:F22"/>
    <mergeCell ref="A20:A22"/>
    <mergeCell ref="B20:B22"/>
    <mergeCell ref="C20:C22"/>
    <mergeCell ref="C82:E82"/>
    <mergeCell ref="C83:E83"/>
    <mergeCell ref="C84:E84"/>
    <mergeCell ref="A101:G101"/>
    <mergeCell ref="F95:G95"/>
  </mergeCells>
  <pageMargins left="3.937007874015748E-2" right="3.937007874015748E-2" top="0.35433070866141736" bottom="0.35433070866141736" header="0.31496062992125984" footer="0.31496062992125984"/>
  <pageSetup paperSize="9" scale="80" fitToHeight="0" orientation="landscape" r:id="rId1"/>
  <rowBreaks count="2" manualBreakCount="2">
    <brk id="27" max="9" man="1"/>
    <brk id="5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2023-02-06T10:31:02Z</cp:lastPrinted>
  <dcterms:created xsi:type="dcterms:W3CDTF">2017-08-07T04:16:40Z</dcterms:created>
  <dcterms:modified xsi:type="dcterms:W3CDTF">2023-02-06T11:48:26Z</dcterms:modified>
</cp:coreProperties>
</file>