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3 Реагенты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ЗЦП'!$A$21:$R$23</definedName>
    <definedName name="_xlnm.Print_Area" localSheetId="0">'Протокол итогов ЗЦП'!$A$1:$N$140</definedName>
  </definedNames>
  <calcPr calcId="162913"/>
</workbook>
</file>

<file path=xl/calcChain.xml><?xml version="1.0" encoding="utf-8"?>
<calcChain xmlns="http://schemas.openxmlformats.org/spreadsheetml/2006/main">
  <c r="M54" i="1" l="1"/>
  <c r="N34" i="1"/>
  <c r="N50" i="1"/>
  <c r="N54" i="1"/>
  <c r="N62" i="1"/>
  <c r="N66" i="1"/>
  <c r="N86" i="1"/>
  <c r="N98" i="1"/>
  <c r="N102" i="1"/>
  <c r="M78" i="1"/>
  <c r="N78" i="1" s="1"/>
  <c r="M77" i="1"/>
  <c r="N77" i="1" s="1"/>
  <c r="M81" i="1"/>
  <c r="N81" i="1" s="1"/>
  <c r="M104" i="1"/>
  <c r="N104" i="1" s="1"/>
  <c r="M109" i="1"/>
  <c r="N109" i="1" s="1"/>
  <c r="M48" i="1"/>
  <c r="N48" i="1" s="1"/>
  <c r="M111" i="1"/>
  <c r="N111" i="1" s="1"/>
  <c r="M110" i="1"/>
  <c r="N110" i="1" s="1"/>
  <c r="F129" i="1" s="1"/>
  <c r="M106" i="1"/>
  <c r="N106" i="1" s="1"/>
  <c r="M107" i="1"/>
  <c r="N107" i="1" s="1"/>
  <c r="M108" i="1"/>
  <c r="N108" i="1" s="1"/>
  <c r="M105" i="1"/>
  <c r="N105" i="1" s="1"/>
  <c r="M83" i="1"/>
  <c r="N83" i="1" s="1"/>
  <c r="M84" i="1"/>
  <c r="N84" i="1" s="1"/>
  <c r="M85" i="1"/>
  <c r="N85" i="1" s="1"/>
  <c r="M86" i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M99" i="1"/>
  <c r="N99" i="1" s="1"/>
  <c r="M100" i="1"/>
  <c r="N100" i="1" s="1"/>
  <c r="M101" i="1"/>
  <c r="N101" i="1" s="1"/>
  <c r="M102" i="1"/>
  <c r="M103" i="1"/>
  <c r="N103" i="1" s="1"/>
  <c r="M82" i="1"/>
  <c r="N82" i="1" s="1"/>
  <c r="M80" i="1"/>
  <c r="N80" i="1" s="1"/>
  <c r="M79" i="1"/>
  <c r="N79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M63" i="1"/>
  <c r="N63" i="1" s="1"/>
  <c r="M64" i="1"/>
  <c r="N64" i="1" s="1"/>
  <c r="M65" i="1"/>
  <c r="N65" i="1" s="1"/>
  <c r="M66" i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55" i="1"/>
  <c r="N55" i="1" s="1"/>
  <c r="M50" i="1"/>
  <c r="M51" i="1"/>
  <c r="N51" i="1" s="1"/>
  <c r="M52" i="1"/>
  <c r="N52" i="1" s="1"/>
  <c r="M53" i="1"/>
  <c r="N53" i="1" s="1"/>
  <c r="M49" i="1"/>
  <c r="N49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24" i="1"/>
  <c r="N24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28" i="1" l="1"/>
  <c r="N112" i="1"/>
  <c r="F127" i="1"/>
  <c r="G130" i="1" s="1"/>
  <c r="F112" i="1"/>
  <c r="B119" i="1" l="1"/>
  <c r="B118" i="1"/>
  <c r="K22" i="1" l="1"/>
  <c r="I22" i="1"/>
  <c r="B117" i="1" l="1"/>
  <c r="B128" i="1" l="1"/>
  <c r="B129" i="1"/>
  <c r="G22" i="1" l="1"/>
  <c r="B127" i="1" l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25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 25</t>
        </r>
      </text>
    </comment>
  </commentList>
</comments>
</file>

<file path=xl/sharedStrings.xml><?xml version="1.0" encoding="utf-8"?>
<sst xmlns="http://schemas.openxmlformats.org/spreadsheetml/2006/main" count="244" uniqueCount="143">
  <si>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</si>
  <si>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</si>
  <si>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</si>
  <si>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</si>
  <si>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</si>
  <si>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</si>
  <si>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</si>
  <si>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</si>
  <si>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</si>
  <si>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</si>
  <si>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</si>
  <si>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</si>
  <si>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</si>
  <si>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</si>
  <si>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</si>
  <si>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</si>
  <si>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</si>
  <si>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</si>
  <si>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</si>
  <si>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</si>
  <si>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</si>
  <si>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</si>
  <si>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</si>
  <si>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</si>
  <si>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фл</t>
  </si>
  <si>
    <t>упак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</si>
  <si>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</si>
  <si>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</si>
  <si>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Цена </t>
  </si>
  <si>
    <t>уп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</si>
  <si>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</si>
  <si>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</si>
  <si>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</si>
  <si>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</si>
  <si>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Зам. директора по стратегическому развитию и организационно-экономической работе _______________Байтуганов Р.Т.</t>
  </si>
  <si>
    <t>Аланинаминотрансфераза (4*35+2*18)</t>
  </si>
  <si>
    <t>наб</t>
  </si>
  <si>
    <t xml:space="preserve"> Альфа -Амилаза 1*38 мл+1*10мл</t>
  </si>
  <si>
    <t xml:space="preserve"> Кальций R 4*40 мл</t>
  </si>
  <si>
    <t xml:space="preserve"> Мочевая кислота R 1 4*40 мл+R 2 2*20 мл</t>
  </si>
  <si>
    <t xml:space="preserve"> Общий билирубин R1 4*35 мл+R2 2*18 мл</t>
  </si>
  <si>
    <t>Антитело к пероксидазе щитовидной железы арт. 105-005665-00</t>
  </si>
  <si>
    <t>антитело к тиреоглобулину 2*50 105-005664-00</t>
  </si>
  <si>
    <t>172500</t>
  </si>
  <si>
    <t>Аспартатаминотрансфераза R 1 4*35 мл+R 2 2*18 мл</t>
  </si>
  <si>
    <t>Глюкоза R1;4*40 мл+R2 2*20 мл.</t>
  </si>
  <si>
    <t>Калибратор  Anti-Tg 3*2мл арт: 105-005915-00 (ИХЛА) Mindray</t>
  </si>
  <si>
    <t>Калибратор  Anti-TPO 3*2мл арт: 105-005916-00 (ИХЛА) Mindray</t>
  </si>
  <si>
    <t>контроль антитиреоидных антител  H 105-005946-00</t>
  </si>
  <si>
    <t>контроль антитиреоидных антител L 105-005945-00</t>
  </si>
  <si>
    <t>Контроль мочи (отрицательный)8 мл FUS-2000</t>
  </si>
  <si>
    <t>Контроль мочи (положительный)8 мл FUS-2000</t>
  </si>
  <si>
    <t>Креатининс саркозиноксидазой(R1 2*27мл+R2 1*18 мл)</t>
  </si>
  <si>
    <t xml:space="preserve">Реагент лизирующий M-52DIFF (500мл×4) </t>
  </si>
  <si>
    <t>Дилюент М-52 Diluent (20L×1) арт: 105-004045-00</t>
  </si>
  <si>
    <t>Реагент лизирующий  M-52LH (100мл×4) арт: 105-004307-00</t>
  </si>
  <si>
    <t>Магний R 4*40 мл</t>
  </si>
  <si>
    <t>Мочевина R1 4*35 мл+R2 2*18мл</t>
  </si>
  <si>
    <t>Общий антиген простаты 2*50 арт.105-004219-00</t>
  </si>
  <si>
    <t>Общий холестерин R 4*40 мл</t>
  </si>
  <si>
    <t>Промывочный буфер (10л/бак)</t>
  </si>
  <si>
    <t>Протромбиновое времия 10х4 мл.</t>
  </si>
  <si>
    <t>Раствор субстрата 115млх4 (ИХЛА) Mindray арт: 105-004274-00</t>
  </si>
  <si>
    <t>Свободный антиген простаты (CLIA) (FPSA) 2*50 (ИХЛА)Mindray арт: 105-004218-00</t>
  </si>
  <si>
    <t>Свободный тироксин (CLIA) (FT4) 2*50  (ИХЛА) Mindray арт: 105-004209-00</t>
  </si>
  <si>
    <t>Свободный трийодтиронин (CLIA) (FT3) 2*50мл (ИХЛА) Mindray арт: 105-004208-00</t>
  </si>
  <si>
    <t>Стимулирующий щитовидную железу гормон (CLIA) (TSH) 2*50 (ИХЛА)Mindray арт: 105-004212-00</t>
  </si>
  <si>
    <t>Фибриноген 6х4мл+1х1млFRP+2 х 75 мл</t>
  </si>
  <si>
    <t>10</t>
  </si>
  <si>
    <t xml:space="preserve"> Холестерин высокой плотности (1*40+1*14) арт. 105-000835-00</t>
  </si>
  <si>
    <t xml:space="preserve"> Аланинаминотрансфераза (4*35+2*18)</t>
  </si>
  <si>
    <t xml:space="preserve"> Альфа -Амилаза R1 1*38 мл+R2.1x10 мл</t>
  </si>
  <si>
    <t xml:space="preserve"> Кальций R 4*40 мл арт. 105-000825-00</t>
  </si>
  <si>
    <t xml:space="preserve"> Контрольная сыворотка L 1 P(6*5 мл арт. 105-009119-00</t>
  </si>
  <si>
    <t xml:space="preserve"> Контрольная сыворотка L 2 P(6*5 мл арт. 105-009120-00</t>
  </si>
  <si>
    <t xml:space="preserve"> Мультикалибратор 10*3 мл арт. 105-001114-00</t>
  </si>
  <si>
    <t xml:space="preserve"> Общий белок R4*40 мл арт.105-000823-00</t>
  </si>
  <si>
    <t>Аспартатаминотрансфераза (4х35+ 2х18)арт. 105-000815-00</t>
  </si>
  <si>
    <t>Билирубин  прямой (4*35+2*18) арт. 105-000827-00</t>
  </si>
  <si>
    <t>Билирубин общий (4*35+2*18) арт. 105-000826-00</t>
  </si>
  <si>
    <t>Железо с калибратором и контролем R1. 2x40 ml+R2. 1x16 ml.</t>
  </si>
  <si>
    <t>Калибратор CA125 3*2мл арт:105-004284-00 (ИХЛА) Mindray</t>
  </si>
  <si>
    <t>Калибратор CA15-3  3*2мл  арт: 105-004285-00 (ИХЛА) Mindray</t>
  </si>
  <si>
    <t>Калибратор FPSA 3*2мл арт: 105-004287-00 (ИХЛА) Mindray</t>
  </si>
  <si>
    <t>Калибратор FT3 3*2ml (ИХЛА) Mindray арт: 105-004277-00</t>
  </si>
  <si>
    <t>Калибратор FT4 3*2ml (ИХЛА) Mindray арт: 105-004278-00</t>
  </si>
  <si>
    <t>Калибратор TPSA 3*2мл арт: 105-004288-00 (ИХЛА) Mindray</t>
  </si>
  <si>
    <t>Калибратор Troponin I 3*2мл арт: 105-005910-00 (ИХЛА) Mindray</t>
  </si>
  <si>
    <t>Калибратор TSH 3*2ml (ИХЛА) Mindray арт: 105-004281-00</t>
  </si>
  <si>
    <t>Калибровочный стандарт для липидов арт. 105-001128-00</t>
  </si>
  <si>
    <t>Контрольная кровь B55, 6*3.5ml (2L, 2N, 2H) арт: 105-000136-00</t>
  </si>
  <si>
    <t>Контрольная плазма-1,10х1мл</t>
  </si>
  <si>
    <t>Контрольная плазма-2,10х1мл</t>
  </si>
  <si>
    <t>Креатининс саркозиноксидазой(R1 2*27мл+R2 1*18 мл) арт. 105-004614-00</t>
  </si>
  <si>
    <t>Кюветы для CL-1000i  21*2*88=3696 pcs/box (ИХЛА) Mindray арт: 115-035753-00</t>
  </si>
  <si>
    <t>Кюветы реакционные 700 шт. в уп</t>
  </si>
  <si>
    <t>Чистящий раствор M-30P Probe cleaner (17mL)</t>
  </si>
  <si>
    <t>Магний R 4*40 мл арт. 105-000834-00</t>
  </si>
  <si>
    <t>Мочевина (4х35+2х18)  арт. 105-000824-00</t>
  </si>
  <si>
    <t>Моющий CD 80 1л, арт: 105-000748-00 Mindray</t>
  </si>
  <si>
    <t>Мультиконтроль опухоли (H) 6х5мл арт: 105-007374-00 (ИХЛА) Mindray</t>
  </si>
  <si>
    <t>Мультиконтроль опухоли (L) 6х5мл арт: 105-007373-00 (ИХЛА) Mindray</t>
  </si>
  <si>
    <t>Мультиконтроль Сердечный (H) 6*5ml арт: 105-005928-00 (ИХЛА) Mindray</t>
  </si>
  <si>
    <t>Мультиконтроль Сердечный (L) 6*5ml арт: 105-005927-00 (ИХЛА) Mindray</t>
  </si>
  <si>
    <t>Мультиконтроль функций щитовидной железы (H) 6х5ml (ИХЛА) Mindray арт: 105-007372</t>
  </si>
  <si>
    <t>Мультиконтроль функций щитовидной железы (L) 6х5ml (ИХЛА) Mindray арт: 105-007371-00</t>
  </si>
  <si>
    <t>Набор глюкоза(4х40+2х20) арт.105-000849-00</t>
  </si>
  <si>
    <t>Общий холестерин (4х40) арт. 105-000820-00</t>
  </si>
  <si>
    <t>5</t>
  </si>
  <si>
    <t>Промывочный буфер (10л/бак)  для Анализатор CL-1000I: артикул: 105-004552-00, Mindray</t>
  </si>
  <si>
    <t>Раковый антиген 125 (CLIA) (CA125 ) 2*50 (ИХЛА) Mindray арт:105-004215-00</t>
  </si>
  <si>
    <t>Раковый антиген 15-3 (CLIA) (CA15-3) 2*50 (ИХЛА) Mindray арт: 105-004216-00</t>
  </si>
  <si>
    <t>С-реактивный белок 250 опр х1 мл</t>
  </si>
  <si>
    <t>4</t>
  </si>
  <si>
    <t>Тест полоскимочевые U-11 Urine RS арт. 0103-30-61161</t>
  </si>
  <si>
    <t>Триглицериды R 4*40 мл арт. 105-000821-00</t>
  </si>
  <si>
    <t>Тропонин I (CLIA) (Troponin I) 2*50мл Mindray арт:105-005659-00 (ИХЛА) Mindray</t>
  </si>
  <si>
    <t>Щелочная фосфотаза R1. 4x35ml+R2. 2x18 ml</t>
  </si>
  <si>
    <t>Калибратор (Ферритин) 1х4  105-002311-01</t>
  </si>
  <si>
    <t>Ферритин R1.2[18 vk+R2.2[10 ml. 105-006175-01</t>
  </si>
  <si>
    <t>Кальция Хлорид, CaliciumChlorideSolution, Long Island</t>
  </si>
  <si>
    <t>Реагент АПТВ, APTT Reagent (Ellagic Acid) , Long Island</t>
  </si>
  <si>
    <t>Наконечники тип Гильсон (желтые) 200 мкр. Желтые №1000 Наконечники универсальные на объем забираемой жидкости 2-200 мкл, длина 50 мм, без фильтра не стерильные, подходит для большинства дозаторов марок . Изготовлены из полипропилена, с гладкими внутренними стенками, исключающими адгезию.</t>
  </si>
  <si>
    <t>Ревматоидный фактор 250 определений (Vital)</t>
  </si>
  <si>
    <t>njuj</t>
  </si>
  <si>
    <t>№ закупки:3</t>
  </si>
  <si>
    <t>Протокол №3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</si>
  <si>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21.01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</si>
  <si>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28.01.2022 г, до 10:00 ч</t>
    </r>
  </si>
  <si>
    <t>ТОО "Глобал Медикал"</t>
  </si>
  <si>
    <t xml:space="preserve">        26.01.2022г    09: 15 мин</t>
  </si>
  <si>
    <t>ТОО "Интермедика Алматы"</t>
  </si>
  <si>
    <t xml:space="preserve">        27.01.2022г,    08: 50 мин</t>
  </si>
  <si>
    <t>ТОО "FAM.ALLIANCE"</t>
  </si>
  <si>
    <t xml:space="preserve">        27.01.2022г,    15: 10 мин</t>
  </si>
  <si>
    <t>Шарики стальные для фикс сгустка TS1000 и TS 4000 (коаг)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</si>
  <si>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"Глобал Медикал",  ТОО "Интермедика Алматы", ТОО "FAM.ALLIANCE".</t>
  </si>
  <si>
    <t xml:space="preserve">   2. Закуп  не состоялся по следующим лотам:  нет</t>
  </si>
  <si>
    <t>г.Алматы, мкр Акбулак, Талдыарал, д.№4</t>
  </si>
  <si>
    <t>г.Алматы  ул. Райымбек, 348/4 оф.211</t>
  </si>
  <si>
    <t>г.Алматы, мкр Коккайнар, пер Жангелдин 14</t>
  </si>
  <si>
    <t>Лаборант______________________________Хегай В.Г.</t>
  </si>
  <si>
    <r>
      <t>Дата  протокола: 31.</t>
    </r>
    <r>
      <rPr>
        <b/>
        <sz val="9"/>
        <rFont val="Times New Roman"/>
        <family val="1"/>
        <charset val="204"/>
      </rPr>
      <t xml:space="preserve"> 01. 2022 г, время: 12 часов 30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</si>
</sst>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3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8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3" fillId="2" borderId="3" xfId="6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6" fillId="2" borderId="0" xfId="0" applyFont="1" applyFill="1"/>
    <xf numFmtId="0" fontId="21" fillId="2" borderId="3" xfId="0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vertical="center" wrapText="1"/>
    </xf>
    <xf numFmtId="0" fontId="22" fillId="2" borderId="3" xfId="1" applyNumberFormat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left" vertical="center"/>
    </xf>
    <xf numFmtId="0" fontId="23" fillId="2" borderId="3" xfId="1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64" fontId="3" fillId="4" borderId="3" xfId="6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3" xfId="0" applyFont="1" applyFill="1" applyBorder="1" applyAlignment="1">
      <alignment horizontal="center" vertical="center" wrapText="1"/>
    </xf>
    <xf numFmtId="164" fontId="3" fillId="5" borderId="3" xfId="6" applyNumberFormat="1" applyFont="1" applyFill="1" applyBorder="1" applyAlignment="1">
      <alignment horizontal="center" vertical="center" wrapText="1"/>
    </xf>
    <xf numFmtId="0" fontId="1" fillId="6" borderId="0" xfId="0" applyFont="1" applyFill="1" applyBorder="1"/>
    <xf numFmtId="0" fontId="1" fillId="6" borderId="0" xfId="0" applyFont="1" applyFill="1"/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164" fontId="1" fillId="2" borderId="0" xfId="6" applyFont="1" applyFill="1" applyBorder="1" applyAlignment="1">
      <alignment horizontal="center" wrapText="1"/>
    </xf>
    <xf numFmtId="164" fontId="4" fillId="2" borderId="0" xfId="6" applyFont="1" applyFill="1" applyBorder="1" applyAlignment="1">
      <alignment horizontal="center"/>
    </xf>
    <xf numFmtId="0" fontId="14" fillId="2" borderId="0" xfId="0" applyFont="1" applyFill="1" applyBorder="1"/>
    <xf numFmtId="0" fontId="17" fillId="2" borderId="0" xfId="0" applyFont="1" applyFill="1"/>
    <xf numFmtId="164" fontId="17" fillId="2" borderId="0" xfId="6" applyFont="1" applyFill="1" applyAlignment="1">
      <alignment horizontal="center"/>
    </xf>
    <xf numFmtId="0" fontId="14" fillId="2" borderId="0" xfId="0" applyFont="1" applyFill="1"/>
    <xf numFmtId="164" fontId="1" fillId="2" borderId="0" xfId="6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64" fontId="1" fillId="2" borderId="0" xfId="6" applyFont="1" applyFill="1" applyAlignment="1">
      <alignment horizontal="center" wrapText="1"/>
    </xf>
    <xf numFmtId="0" fontId="7" fillId="2" borderId="0" xfId="0" applyFont="1" applyFill="1"/>
    <xf numFmtId="0" fontId="17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left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15" fillId="2" borderId="3" xfId="6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1" fillId="2" borderId="3" xfId="6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6" applyNumberFormat="1" applyFont="1" applyBorder="1" applyAlignment="1">
      <alignment horizontal="center" vertical="center" wrapText="1"/>
    </xf>
    <xf numFmtId="164" fontId="25" fillId="2" borderId="3" xfId="6" applyFont="1" applyFill="1" applyBorder="1" applyAlignment="1">
      <alignment horizontal="center" vertical="center" wrapText="1"/>
    </xf>
    <xf numFmtId="164" fontId="25" fillId="3" borderId="3" xfId="6" applyFont="1" applyFill="1" applyBorder="1" applyAlignment="1">
      <alignment horizontal="center" vertical="center" wrapText="1"/>
    </xf>
    <xf numFmtId="164" fontId="25" fillId="2" borderId="3" xfId="6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vertical="top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3" xfId="6" applyNumberFormat="1" applyFont="1" applyFill="1" applyBorder="1" applyAlignment="1">
      <alignment horizontal="center" vertical="center" wrapText="1"/>
    </xf>
    <xf numFmtId="164" fontId="26" fillId="2" borderId="3" xfId="6" applyFont="1" applyFill="1" applyBorder="1" applyAlignment="1">
      <alignment horizontal="center" vertical="center"/>
    </xf>
    <xf numFmtId="164" fontId="25" fillId="0" borderId="3" xfId="6" applyFont="1" applyBorder="1" applyAlignment="1">
      <alignment horizontal="center" vertical="center"/>
    </xf>
    <xf numFmtId="0" fontId="25" fillId="0" borderId="3" xfId="6" applyNumberFormat="1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3" xfId="6" applyNumberFormat="1" applyFont="1" applyFill="1" applyBorder="1" applyAlignment="1">
      <alignment horizontal="center" vertical="center"/>
    </xf>
    <xf numFmtId="43" fontId="27" fillId="2" borderId="3" xfId="6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6" applyNumberFormat="1" applyFont="1" applyBorder="1" applyAlignment="1">
      <alignment horizontal="center" vertical="center" wrapText="1"/>
    </xf>
    <xf numFmtId="164" fontId="28" fillId="2" borderId="3" xfId="6" applyFont="1" applyFill="1" applyBorder="1" applyAlignment="1">
      <alignment horizontal="center" vertical="center" wrapText="1"/>
    </xf>
    <xf numFmtId="164" fontId="28" fillId="3" borderId="3" xfId="6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5" fillId="6" borderId="0" xfId="0" applyFont="1" applyFill="1"/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6" applyNumberFormat="1" applyFont="1" applyBorder="1" applyAlignment="1">
      <alignment horizontal="center" vertical="center" wrapText="1"/>
    </xf>
    <xf numFmtId="164" fontId="29" fillId="2" borderId="3" xfId="6" applyFont="1" applyFill="1" applyBorder="1" applyAlignment="1">
      <alignment horizontal="center" vertical="center" wrapText="1"/>
    </xf>
    <xf numFmtId="164" fontId="29" fillId="3" borderId="3" xfId="6" applyFont="1" applyFill="1" applyBorder="1" applyAlignment="1">
      <alignment horizontal="center" vertical="center" wrapText="1"/>
    </xf>
    <xf numFmtId="164" fontId="30" fillId="2" borderId="3" xfId="6" applyNumberFormat="1" applyFont="1" applyFill="1" applyBorder="1" applyAlignment="1">
      <alignment horizontal="center" vertical="center" wrapText="1"/>
    </xf>
    <xf numFmtId="0" fontId="30" fillId="6" borderId="0" xfId="0" applyFont="1" applyFill="1" applyBorder="1"/>
    <xf numFmtId="0" fontId="30" fillId="6" borderId="0" xfId="0" applyFont="1" applyFill="1"/>
    <xf numFmtId="0" fontId="30" fillId="2" borderId="0" xfId="0" applyFont="1" applyFill="1" applyBorder="1"/>
    <xf numFmtId="0" fontId="30" fillId="2" borderId="0" xfId="0" applyFont="1" applyFill="1"/>
    <xf numFmtId="164" fontId="29" fillId="2" borderId="3" xfId="6" applyFont="1" applyFill="1" applyBorder="1" applyAlignment="1">
      <alignment horizontal="center" vertical="center"/>
    </xf>
    <xf numFmtId="164" fontId="29" fillId="0" borderId="3" xfId="6" applyFont="1" applyBorder="1" applyAlignment="1">
      <alignment horizontal="center" vertical="center"/>
    </xf>
    <xf numFmtId="164" fontId="28" fillId="2" borderId="3" xfId="6" applyFont="1" applyFill="1" applyBorder="1" applyAlignment="1">
      <alignment horizontal="center" vertical="center"/>
    </xf>
    <xf numFmtId="164" fontId="28" fillId="0" borderId="3" xfId="6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3" fontId="1" fillId="4" borderId="3" xfId="0" applyNumberFormat="1" applyFont="1" applyFill="1" applyBorder="1"/>
    <xf numFmtId="164" fontId="1" fillId="4" borderId="0" xfId="6" applyFont="1" applyFill="1" applyAlignment="1">
      <alignment horizontal="center"/>
    </xf>
    <xf numFmtId="164" fontId="15" fillId="4" borderId="3" xfId="6" applyNumberFormat="1" applyFont="1" applyFill="1" applyBorder="1" applyAlignment="1">
      <alignment horizontal="center" vertical="center" wrapText="1"/>
    </xf>
    <xf numFmtId="164" fontId="30" fillId="4" borderId="3" xfId="6" applyNumberFormat="1" applyFont="1" applyFill="1" applyBorder="1" applyAlignment="1">
      <alignment horizontal="center" vertical="center" wrapText="1"/>
    </xf>
    <xf numFmtId="164" fontId="24" fillId="4" borderId="3" xfId="6" applyFont="1" applyFill="1" applyBorder="1" applyAlignment="1">
      <alignment horizontal="center" vertical="center"/>
    </xf>
    <xf numFmtId="164" fontId="15" fillId="5" borderId="3" xfId="6" applyNumberFormat="1" applyFont="1" applyFill="1" applyBorder="1" applyAlignment="1">
      <alignment horizontal="center" vertical="center" wrapText="1"/>
    </xf>
    <xf numFmtId="164" fontId="30" fillId="5" borderId="3" xfId="6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1" fillId="7" borderId="3" xfId="0" applyFont="1" applyFill="1" applyBorder="1" applyAlignment="1">
      <alignment horizontal="center" vertical="center" wrapText="1"/>
    </xf>
    <xf numFmtId="164" fontId="3" fillId="7" borderId="3" xfId="6" applyNumberFormat="1" applyFont="1" applyFill="1" applyBorder="1" applyAlignment="1">
      <alignment horizontal="center" vertical="center" wrapText="1"/>
    </xf>
    <xf numFmtId="164" fontId="15" fillId="7" borderId="3" xfId="6" applyNumberFormat="1" applyFont="1" applyFill="1" applyBorder="1" applyAlignment="1">
      <alignment horizontal="center" vertical="center" wrapText="1"/>
    </xf>
    <xf numFmtId="164" fontId="30" fillId="7" borderId="3" xfId="6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3" fontId="1" fillId="5" borderId="3" xfId="0" applyNumberFormat="1" applyFont="1" applyFill="1" applyBorder="1"/>
    <xf numFmtId="43" fontId="1" fillId="7" borderId="3" xfId="0" applyNumberFormat="1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4" fillId="2" borderId="3" xfId="0" applyNumberFormat="1" applyFont="1" applyFill="1" applyBorder="1" applyAlignment="1">
      <alignment horizontal="center" vertical="center" wrapText="1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112</xdr:row>
      <xdr:rowOff>0</xdr:rowOff>
    </xdr:from>
    <xdr:to>
      <xdr:col>1</xdr:col>
      <xdr:colOff>1809749</xdr:colOff>
      <xdr:row>145</xdr:row>
      <xdr:rowOff>123284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247650</xdr:rowOff>
    </xdr:from>
    <xdr:to>
      <xdr:col>1</xdr:col>
      <xdr:colOff>38099</xdr:colOff>
      <xdr:row>142</xdr:row>
      <xdr:rowOff>47084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295400" y="364617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112</xdr:row>
      <xdr:rowOff>95250</xdr:rowOff>
    </xdr:from>
    <xdr:to>
      <xdr:col>2</xdr:col>
      <xdr:colOff>9524</xdr:colOff>
      <xdr:row>146</xdr:row>
      <xdr:rowOff>66134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115</xdr:row>
      <xdr:rowOff>714375</xdr:rowOff>
    </xdr:from>
    <xdr:to>
      <xdr:col>1</xdr:col>
      <xdr:colOff>971549</xdr:colOff>
      <xdr:row>153</xdr:row>
      <xdr:rowOff>28034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140"/>
  <sheetViews>
    <sheetView tabSelected="1" view="pageBreakPreview" topLeftCell="A78" zoomScaleNormal="40" zoomScaleSheetLayoutView="100" workbookViewId="0">
      <selection activeCell="A122" sqref="A122:XFD124"/>
    </sheetView>
  </sheetViews>
  <sheetFormatPr defaultRowHeight="12" x14ac:dyDescent="0.2"/>
  <cols>
    <col min="1" max="1" width="4.28515625" style="20" customWidth="1"/>
    <col min="2" max="2" width="40.5703125" style="20" customWidth="1"/>
    <col min="3" max="3" width="9" style="20" customWidth="1"/>
    <col min="4" max="4" width="6.42578125" style="20" customWidth="1"/>
    <col min="5" max="5" width="15.5703125" style="59" bestFit="1" customWidth="1"/>
    <col min="6" max="6" width="17.5703125" style="59" bestFit="1" customWidth="1"/>
    <col min="7" max="7" width="15.28515625" style="146" bestFit="1" customWidth="1"/>
    <col min="8" max="8" width="11.5703125" style="20" customWidth="1"/>
    <col min="9" max="9" width="11.7109375" style="37" customWidth="1"/>
    <col min="10" max="10" width="9.5703125" style="20" customWidth="1"/>
    <col min="11" max="11" width="9.140625" style="152" customWidth="1"/>
    <col min="12" max="12" width="8.7109375" style="20" customWidth="1"/>
    <col min="13" max="13" width="10.42578125" style="20" bestFit="1" customWidth="1"/>
    <col min="14" max="14" width="14.140625" style="2" customWidth="1"/>
    <col min="15" max="15" width="14.140625" style="4" customWidth="1"/>
    <col min="16" max="17" width="14.140625" style="2" customWidth="1"/>
    <col min="18" max="18" width="16.5703125" style="2" customWidth="1"/>
    <col min="19" max="19" width="14.42578125" style="1" customWidth="1"/>
    <col min="20" max="20" width="14.7109375" style="1" customWidth="1"/>
    <col min="21" max="21" width="15.42578125" style="1" customWidth="1"/>
    <col min="22" max="16384" width="9.140625" style="1"/>
  </cols>
  <sheetData>
    <row r="1" spans="1:21" s="20" customFormat="1" x14ac:dyDescent="0.2">
      <c r="E1" s="59"/>
      <c r="F1" s="59"/>
      <c r="G1" s="59"/>
      <c r="N1" s="46"/>
      <c r="O1" s="160"/>
      <c r="P1" s="46"/>
      <c r="Q1" s="46"/>
      <c r="R1" s="46"/>
    </row>
    <row r="2" spans="1:21" s="20" customFormat="1" x14ac:dyDescent="0.2">
      <c r="A2" s="81" t="s">
        <v>126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60"/>
      <c r="O2" s="161"/>
      <c r="P2" s="161"/>
      <c r="Q2" s="161"/>
      <c r="R2" s="161"/>
      <c r="S2" s="161"/>
      <c r="T2" s="161"/>
      <c r="U2" s="161"/>
    </row>
    <row r="3" spans="1:21" s="20" customFormat="1" ht="45" customHeight="1" x14ac:dyDescent="0.2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61"/>
      <c r="O3" s="61"/>
      <c r="P3" s="61"/>
      <c r="Q3" s="61"/>
      <c r="R3" s="61"/>
      <c r="S3" s="61"/>
      <c r="T3" s="61"/>
      <c r="U3" s="61"/>
    </row>
    <row r="4" spans="1:21" s="22" customFormat="1" ht="18" customHeight="1" x14ac:dyDescent="0.2">
      <c r="A4" s="83" t="s">
        <v>142</v>
      </c>
      <c r="B4" s="83"/>
      <c r="C4" s="83"/>
      <c r="D4" s="83"/>
      <c r="E4" s="62"/>
      <c r="F4" s="62"/>
      <c r="G4" s="62"/>
      <c r="H4" s="63"/>
      <c r="I4" s="63"/>
      <c r="J4" s="63"/>
      <c r="K4" s="63"/>
      <c r="L4" s="63"/>
      <c r="M4" s="63"/>
      <c r="N4" s="61"/>
      <c r="O4" s="61"/>
    </row>
    <row r="5" spans="1:21" s="20" customFormat="1" ht="15" customHeight="1" x14ac:dyDescent="0.2">
      <c r="A5" s="80" t="s">
        <v>125</v>
      </c>
      <c r="B5" s="80"/>
      <c r="C5" s="80"/>
      <c r="D5" s="64"/>
      <c r="E5" s="59"/>
      <c r="F5" s="59"/>
      <c r="G5" s="59"/>
      <c r="N5" s="46"/>
      <c r="O5" s="160"/>
      <c r="P5" s="46"/>
      <c r="Q5" s="46"/>
      <c r="R5" s="46"/>
    </row>
    <row r="6" spans="1:21" s="20" customFormat="1" ht="15" customHeight="1" x14ac:dyDescent="0.2">
      <c r="A6" s="84" t="s">
        <v>32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65"/>
      <c r="O6" s="65"/>
      <c r="P6" s="65"/>
      <c r="Q6" s="65"/>
      <c r="R6" s="65"/>
      <c r="S6" s="65"/>
      <c r="T6" s="65"/>
    </row>
    <row r="7" spans="1:21" s="20" customFormat="1" ht="15" customHeight="1" x14ac:dyDescent="0.2">
      <c r="A7" s="80" t="s">
        <v>127</v>
      </c>
      <c r="B7" s="80"/>
      <c r="C7" s="80"/>
      <c r="D7" s="80"/>
      <c r="E7" s="66"/>
      <c r="F7" s="66"/>
      <c r="G7" s="66"/>
      <c r="H7" s="70"/>
      <c r="I7" s="70"/>
      <c r="J7" s="70"/>
      <c r="K7" s="70"/>
      <c r="L7" s="70"/>
      <c r="M7" s="70"/>
      <c r="N7" s="71"/>
      <c r="O7" s="64"/>
      <c r="P7" s="71"/>
      <c r="Q7" s="71"/>
      <c r="R7" s="71"/>
      <c r="S7" s="70"/>
      <c r="T7" s="70"/>
    </row>
    <row r="8" spans="1:21" s="20" customFormat="1" ht="15" customHeight="1" x14ac:dyDescent="0.2">
      <c r="A8" s="80" t="s">
        <v>128</v>
      </c>
      <c r="B8" s="80"/>
      <c r="C8" s="80"/>
      <c r="D8" s="80"/>
      <c r="E8" s="59"/>
      <c r="F8" s="59"/>
      <c r="G8" s="59"/>
      <c r="N8" s="46"/>
      <c r="O8" s="160"/>
      <c r="P8" s="46"/>
      <c r="Q8" s="46"/>
      <c r="R8" s="46"/>
    </row>
    <row r="9" spans="1:21" s="20" customFormat="1" ht="15" customHeight="1" x14ac:dyDescent="0.2">
      <c r="A9" s="80" t="s">
        <v>20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46"/>
      <c r="O9" s="160"/>
      <c r="P9" s="46"/>
      <c r="Q9" s="46"/>
      <c r="R9" s="46"/>
    </row>
    <row r="10" spans="1:21" s="20" customFormat="1" ht="1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72"/>
      <c r="O10" s="162"/>
      <c r="P10" s="72"/>
      <c r="Q10" s="72"/>
      <c r="R10" s="46"/>
      <c r="S10" s="163"/>
      <c r="T10" s="163"/>
      <c r="U10" s="163"/>
    </row>
    <row r="11" spans="1:21" s="20" customFormat="1" x14ac:dyDescent="0.2">
      <c r="A11" s="67"/>
      <c r="B11" s="67"/>
      <c r="E11" s="59"/>
      <c r="F11" s="59"/>
      <c r="G11" s="59"/>
      <c r="N11" s="46"/>
      <c r="O11" s="160"/>
      <c r="P11" s="46"/>
      <c r="Q11" s="46"/>
      <c r="R11" s="46"/>
    </row>
    <row r="12" spans="1:21" s="20" customFormat="1" ht="28.5" customHeight="1" thickBot="1" x14ac:dyDescent="0.25">
      <c r="A12" s="86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46"/>
      <c r="O12" s="160"/>
      <c r="P12" s="46"/>
      <c r="Q12" s="46"/>
      <c r="R12" s="46"/>
    </row>
    <row r="13" spans="1:21" s="20" customFormat="1" x14ac:dyDescent="0.2">
      <c r="A13" s="67"/>
      <c r="B13" s="67"/>
      <c r="E13" s="59"/>
      <c r="F13" s="59"/>
      <c r="G13" s="59"/>
      <c r="N13" s="46"/>
      <c r="O13" s="160"/>
      <c r="P13" s="46"/>
      <c r="Q13" s="46"/>
      <c r="R13" s="46"/>
    </row>
    <row r="14" spans="1:21" s="20" customFormat="1" x14ac:dyDescent="0.2">
      <c r="A14" s="87" t="s">
        <v>15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46"/>
      <c r="O14" s="160"/>
      <c r="P14" s="46"/>
      <c r="Q14" s="46"/>
      <c r="R14" s="46"/>
    </row>
    <row r="15" spans="1:21" s="20" customFormat="1" ht="24" x14ac:dyDescent="0.2">
      <c r="A15" s="25" t="s">
        <v>0</v>
      </c>
      <c r="B15" s="25" t="s">
        <v>13</v>
      </c>
      <c r="C15" s="118" t="s">
        <v>14</v>
      </c>
      <c r="D15" s="118"/>
      <c r="E15" s="59"/>
      <c r="F15" s="59"/>
      <c r="G15" s="59"/>
      <c r="N15" s="46"/>
      <c r="O15" s="160"/>
      <c r="P15" s="46"/>
      <c r="Q15" s="46"/>
      <c r="R15" s="46"/>
    </row>
    <row r="16" spans="1:21" s="20" customFormat="1" ht="26.25" customHeight="1" x14ac:dyDescent="0.2">
      <c r="A16" s="25">
        <v>1</v>
      </c>
      <c r="B16" s="25" t="s">
        <v>129</v>
      </c>
      <c r="C16" s="118" t="s">
        <v>130</v>
      </c>
      <c r="D16" s="118"/>
      <c r="E16" s="59"/>
      <c r="F16" s="59"/>
      <c r="G16" s="59"/>
      <c r="N16" s="46"/>
      <c r="O16" s="160"/>
      <c r="P16" s="46"/>
      <c r="Q16" s="46"/>
      <c r="R16" s="46"/>
    </row>
    <row r="17" spans="1:18" s="20" customFormat="1" ht="26.25" customHeight="1" x14ac:dyDescent="0.2">
      <c r="A17" s="25">
        <v>2</v>
      </c>
      <c r="B17" s="25" t="s">
        <v>131</v>
      </c>
      <c r="C17" s="118" t="s">
        <v>132</v>
      </c>
      <c r="D17" s="118"/>
      <c r="E17" s="59"/>
      <c r="F17" s="59"/>
      <c r="G17" s="59"/>
      <c r="N17" s="46"/>
      <c r="O17" s="160"/>
      <c r="P17" s="46"/>
      <c r="Q17" s="46"/>
      <c r="R17" s="46"/>
    </row>
    <row r="18" spans="1:18" s="20" customFormat="1" ht="26.25" customHeight="1" x14ac:dyDescent="0.2">
      <c r="A18" s="25">
        <v>3</v>
      </c>
      <c r="B18" s="25" t="s">
        <v>133</v>
      </c>
      <c r="C18" s="118" t="s">
        <v>134</v>
      </c>
      <c r="D18" s="118"/>
      <c r="E18" s="59"/>
      <c r="F18" s="59"/>
      <c r="G18" s="59"/>
      <c r="N18" s="46"/>
      <c r="O18" s="160"/>
      <c r="P18" s="46"/>
      <c r="Q18" s="46"/>
      <c r="R18" s="46"/>
    </row>
    <row r="19" spans="1:18" s="20" customFormat="1" x14ac:dyDescent="0.2">
      <c r="A19" s="27"/>
      <c r="B19" s="27"/>
      <c r="C19" s="27"/>
      <c r="E19" s="59"/>
      <c r="F19" s="59"/>
      <c r="G19" s="59"/>
      <c r="N19" s="46"/>
      <c r="O19" s="160"/>
      <c r="P19" s="46"/>
      <c r="Q19" s="46"/>
      <c r="R19" s="46"/>
    </row>
    <row r="20" spans="1:18" s="20" customFormat="1" x14ac:dyDescent="0.2">
      <c r="A20" s="67" t="s">
        <v>16</v>
      </c>
      <c r="B20" s="67"/>
      <c r="E20" s="59"/>
      <c r="F20" s="59"/>
      <c r="G20" s="59"/>
      <c r="N20" s="46"/>
      <c r="O20" s="160"/>
      <c r="P20" s="46"/>
      <c r="Q20" s="46"/>
      <c r="R20" s="46"/>
    </row>
    <row r="21" spans="1:18" ht="60.75" customHeight="1" x14ac:dyDescent="0.2">
      <c r="A21" s="94" t="s">
        <v>0</v>
      </c>
      <c r="B21" s="94" t="s">
        <v>1</v>
      </c>
      <c r="C21" s="96" t="s">
        <v>2</v>
      </c>
      <c r="D21" s="97" t="s">
        <v>22</v>
      </c>
      <c r="E21" s="98"/>
      <c r="F21" s="99"/>
      <c r="G21" s="92" t="s">
        <v>3</v>
      </c>
      <c r="H21" s="93"/>
      <c r="I21" s="92" t="s">
        <v>3</v>
      </c>
      <c r="J21" s="93"/>
      <c r="K21" s="94" t="s">
        <v>3</v>
      </c>
      <c r="L21" s="94"/>
      <c r="M21" s="94" t="s">
        <v>4</v>
      </c>
      <c r="N21" s="142" t="s">
        <v>7</v>
      </c>
      <c r="O21" s="6"/>
      <c r="P21" s="7"/>
      <c r="Q21" s="3"/>
      <c r="R21" s="5"/>
    </row>
    <row r="22" spans="1:18" ht="23.25" customHeight="1" x14ac:dyDescent="0.2">
      <c r="A22" s="94"/>
      <c r="B22" s="94"/>
      <c r="C22" s="96"/>
      <c r="D22" s="100" t="s">
        <v>5</v>
      </c>
      <c r="E22" s="101" t="s">
        <v>6</v>
      </c>
      <c r="F22" s="101" t="s">
        <v>7</v>
      </c>
      <c r="G22" s="92" t="str">
        <f>B16</f>
        <v>ТОО "Глобал Медикал"</v>
      </c>
      <c r="H22" s="93"/>
      <c r="I22" s="92" t="str">
        <f>B17</f>
        <v>ТОО "Интермедика Алматы"</v>
      </c>
      <c r="J22" s="93"/>
      <c r="K22" s="94" t="str">
        <f>B18</f>
        <v>ТОО "FAM.ALLIANCE"</v>
      </c>
      <c r="L22" s="94"/>
      <c r="M22" s="94"/>
      <c r="N22" s="143"/>
      <c r="O22" s="5"/>
      <c r="P22" s="1"/>
      <c r="Q22" s="1"/>
      <c r="R22" s="1"/>
    </row>
    <row r="23" spans="1:18" ht="21" customHeight="1" x14ac:dyDescent="0.2">
      <c r="A23" s="94"/>
      <c r="B23" s="94"/>
      <c r="C23" s="96"/>
      <c r="D23" s="100"/>
      <c r="E23" s="101"/>
      <c r="F23" s="101"/>
      <c r="G23" s="35" t="s">
        <v>28</v>
      </c>
      <c r="H23" s="26" t="s">
        <v>7</v>
      </c>
      <c r="I23" s="38" t="s">
        <v>28</v>
      </c>
      <c r="J23" s="26" t="s">
        <v>7</v>
      </c>
      <c r="K23" s="153" t="s">
        <v>28</v>
      </c>
      <c r="L23" s="26" t="s">
        <v>7</v>
      </c>
      <c r="M23" s="94"/>
      <c r="N23" s="144"/>
      <c r="O23" s="5"/>
      <c r="P23" s="1"/>
      <c r="Q23" s="1"/>
      <c r="R23" s="1"/>
    </row>
    <row r="24" spans="1:18" s="20" customFormat="1" ht="15.75" x14ac:dyDescent="0.2">
      <c r="A24" s="102">
        <v>1</v>
      </c>
      <c r="B24" s="103" t="s">
        <v>35</v>
      </c>
      <c r="C24" s="104" t="s">
        <v>36</v>
      </c>
      <c r="D24" s="105">
        <v>5</v>
      </c>
      <c r="E24" s="106">
        <v>18100</v>
      </c>
      <c r="F24" s="107">
        <f>D24*E24</f>
        <v>90500</v>
      </c>
      <c r="G24" s="36">
        <v>18000</v>
      </c>
      <c r="H24" s="17"/>
      <c r="I24" s="39"/>
      <c r="J24" s="17"/>
      <c r="K24" s="154"/>
      <c r="L24" s="17"/>
      <c r="M24" s="36">
        <f>G24</f>
        <v>18000</v>
      </c>
      <c r="N24" s="145">
        <f>M24*D24</f>
        <v>90000</v>
      </c>
      <c r="O24" s="19"/>
    </row>
    <row r="25" spans="1:18" s="126" customFormat="1" ht="15.75" x14ac:dyDescent="0.2">
      <c r="A25" s="119">
        <v>2</v>
      </c>
      <c r="B25" s="120" t="s">
        <v>37</v>
      </c>
      <c r="C25" s="121" t="s">
        <v>36</v>
      </c>
      <c r="D25" s="122">
        <v>3</v>
      </c>
      <c r="E25" s="123">
        <v>27400</v>
      </c>
      <c r="F25" s="124">
        <f t="shared" ref="F25:F88" si="0">D25*E25</f>
        <v>82200</v>
      </c>
      <c r="G25" s="147">
        <v>27300</v>
      </c>
      <c r="H25" s="95"/>
      <c r="I25" s="150"/>
      <c r="J25" s="95"/>
      <c r="K25" s="155"/>
      <c r="L25" s="95"/>
      <c r="M25" s="36">
        <f t="shared" ref="M25:M47" si="1">G25</f>
        <v>27300</v>
      </c>
      <c r="N25" s="145">
        <f t="shared" ref="N25:N88" si="2">M25*D25</f>
        <v>81900</v>
      </c>
      <c r="O25" s="125"/>
    </row>
    <row r="26" spans="1:18" s="135" customFormat="1" ht="15.75" x14ac:dyDescent="0.2">
      <c r="A26" s="127">
        <v>3</v>
      </c>
      <c r="B26" s="128" t="s">
        <v>38</v>
      </c>
      <c r="C26" s="129" t="s">
        <v>36</v>
      </c>
      <c r="D26" s="130">
        <v>1</v>
      </c>
      <c r="E26" s="131">
        <v>14400</v>
      </c>
      <c r="F26" s="132">
        <f t="shared" si="0"/>
        <v>14400</v>
      </c>
      <c r="G26" s="148">
        <v>14300</v>
      </c>
      <c r="H26" s="133"/>
      <c r="I26" s="151"/>
      <c r="J26" s="133"/>
      <c r="K26" s="156"/>
      <c r="L26" s="133"/>
      <c r="M26" s="36">
        <f t="shared" si="1"/>
        <v>14300</v>
      </c>
      <c r="N26" s="145">
        <f t="shared" si="2"/>
        <v>14300</v>
      </c>
      <c r="O26" s="134"/>
    </row>
    <row r="27" spans="1:18" s="20" customFormat="1" ht="31.5" x14ac:dyDescent="0.2">
      <c r="A27" s="102">
        <v>4</v>
      </c>
      <c r="B27" s="103" t="s">
        <v>39</v>
      </c>
      <c r="C27" s="104" t="s">
        <v>36</v>
      </c>
      <c r="D27" s="105">
        <v>2</v>
      </c>
      <c r="E27" s="108">
        <v>23100</v>
      </c>
      <c r="F27" s="107">
        <f t="shared" si="0"/>
        <v>46200</v>
      </c>
      <c r="G27" s="36">
        <v>23000</v>
      </c>
      <c r="H27" s="17"/>
      <c r="I27" s="39"/>
      <c r="J27" s="17"/>
      <c r="K27" s="154"/>
      <c r="L27" s="17"/>
      <c r="M27" s="36">
        <f t="shared" si="1"/>
        <v>23000</v>
      </c>
      <c r="N27" s="145">
        <f t="shared" si="2"/>
        <v>46000</v>
      </c>
      <c r="O27" s="19"/>
    </row>
    <row r="28" spans="1:18" s="135" customFormat="1" ht="31.5" x14ac:dyDescent="0.2">
      <c r="A28" s="127">
        <v>5</v>
      </c>
      <c r="B28" s="128" t="s">
        <v>40</v>
      </c>
      <c r="C28" s="129" t="s">
        <v>36</v>
      </c>
      <c r="D28" s="130">
        <v>5</v>
      </c>
      <c r="E28" s="138">
        <v>26900</v>
      </c>
      <c r="F28" s="132">
        <f t="shared" si="0"/>
        <v>134500</v>
      </c>
      <c r="G28" s="148">
        <v>26800</v>
      </c>
      <c r="H28" s="133"/>
      <c r="I28" s="151"/>
      <c r="J28" s="133"/>
      <c r="K28" s="156"/>
      <c r="L28" s="133"/>
      <c r="M28" s="36">
        <f t="shared" si="1"/>
        <v>26800</v>
      </c>
      <c r="N28" s="145">
        <f t="shared" si="2"/>
        <v>134000</v>
      </c>
      <c r="O28" s="134"/>
    </row>
    <row r="29" spans="1:18" s="20" customFormat="1" ht="31.5" x14ac:dyDescent="0.2">
      <c r="A29" s="102">
        <v>6</v>
      </c>
      <c r="B29" s="103" t="s">
        <v>41</v>
      </c>
      <c r="C29" s="104" t="s">
        <v>36</v>
      </c>
      <c r="D29" s="105">
        <v>2</v>
      </c>
      <c r="E29" s="106">
        <v>152300</v>
      </c>
      <c r="F29" s="107">
        <f t="shared" si="0"/>
        <v>304600</v>
      </c>
      <c r="G29" s="36">
        <v>152200</v>
      </c>
      <c r="H29" s="17"/>
      <c r="I29" s="39"/>
      <c r="J29" s="17"/>
      <c r="K29" s="154"/>
      <c r="L29" s="17"/>
      <c r="M29" s="36">
        <f t="shared" si="1"/>
        <v>152200</v>
      </c>
      <c r="N29" s="145">
        <f t="shared" si="2"/>
        <v>304400</v>
      </c>
      <c r="O29" s="19"/>
    </row>
    <row r="30" spans="1:18" s="41" customFormat="1" ht="31.5" x14ac:dyDescent="0.2">
      <c r="A30" s="102">
        <v>7</v>
      </c>
      <c r="B30" s="103" t="s">
        <v>42</v>
      </c>
      <c r="C30" s="104" t="s">
        <v>36</v>
      </c>
      <c r="D30" s="105">
        <v>1</v>
      </c>
      <c r="E30" s="106" t="s">
        <v>43</v>
      </c>
      <c r="F30" s="107">
        <f t="shared" si="0"/>
        <v>172500</v>
      </c>
      <c r="G30" s="36">
        <v>172400</v>
      </c>
      <c r="H30" s="17"/>
      <c r="I30" s="39"/>
      <c r="J30" s="17"/>
      <c r="K30" s="154"/>
      <c r="L30" s="17"/>
      <c r="M30" s="36">
        <f t="shared" si="1"/>
        <v>172400</v>
      </c>
      <c r="N30" s="145">
        <f t="shared" si="2"/>
        <v>172400</v>
      </c>
      <c r="O30" s="40"/>
    </row>
    <row r="31" spans="1:18" s="137" customFormat="1" ht="31.5" x14ac:dyDescent="0.2">
      <c r="A31" s="127">
        <v>8</v>
      </c>
      <c r="B31" s="128" t="s">
        <v>44</v>
      </c>
      <c r="C31" s="129" t="s">
        <v>36</v>
      </c>
      <c r="D31" s="130">
        <v>5</v>
      </c>
      <c r="E31" s="131">
        <v>18100</v>
      </c>
      <c r="F31" s="132">
        <f t="shared" si="0"/>
        <v>90500</v>
      </c>
      <c r="G31" s="148">
        <v>18000</v>
      </c>
      <c r="H31" s="133"/>
      <c r="I31" s="151"/>
      <c r="J31" s="133"/>
      <c r="K31" s="156"/>
      <c r="L31" s="133"/>
      <c r="M31" s="36">
        <f t="shared" si="1"/>
        <v>18000</v>
      </c>
      <c r="N31" s="145">
        <f t="shared" si="2"/>
        <v>90000</v>
      </c>
      <c r="O31" s="136"/>
    </row>
    <row r="32" spans="1:18" s="137" customFormat="1" ht="15.75" x14ac:dyDescent="0.2">
      <c r="A32" s="127">
        <v>9</v>
      </c>
      <c r="B32" s="128" t="s">
        <v>45</v>
      </c>
      <c r="C32" s="129" t="s">
        <v>36</v>
      </c>
      <c r="D32" s="130">
        <v>5</v>
      </c>
      <c r="E32" s="131">
        <v>15200</v>
      </c>
      <c r="F32" s="132">
        <f t="shared" si="0"/>
        <v>76000</v>
      </c>
      <c r="G32" s="148">
        <v>15100</v>
      </c>
      <c r="H32" s="133"/>
      <c r="I32" s="151"/>
      <c r="J32" s="133"/>
      <c r="K32" s="156"/>
      <c r="L32" s="133"/>
      <c r="M32" s="36">
        <f t="shared" si="1"/>
        <v>15100</v>
      </c>
      <c r="N32" s="145">
        <f t="shared" si="2"/>
        <v>75500</v>
      </c>
      <c r="O32" s="136"/>
    </row>
    <row r="33" spans="1:15" s="41" customFormat="1" ht="31.5" x14ac:dyDescent="0.2">
      <c r="A33" s="102">
        <v>10</v>
      </c>
      <c r="B33" s="103" t="s">
        <v>46</v>
      </c>
      <c r="C33" s="104" t="s">
        <v>36</v>
      </c>
      <c r="D33" s="105">
        <v>1</v>
      </c>
      <c r="E33" s="106">
        <v>81500</v>
      </c>
      <c r="F33" s="107">
        <f t="shared" si="0"/>
        <v>81500</v>
      </c>
      <c r="G33" s="36">
        <v>81400</v>
      </c>
      <c r="H33" s="17"/>
      <c r="I33" s="39"/>
      <c r="J33" s="17"/>
      <c r="K33" s="154"/>
      <c r="L33" s="17"/>
      <c r="M33" s="36">
        <f t="shared" si="1"/>
        <v>81400</v>
      </c>
      <c r="N33" s="145">
        <f t="shared" si="2"/>
        <v>81400</v>
      </c>
      <c r="O33" s="40"/>
    </row>
    <row r="34" spans="1:15" s="20" customFormat="1" ht="31.5" x14ac:dyDescent="0.2">
      <c r="A34" s="102">
        <v>11</v>
      </c>
      <c r="B34" s="103" t="s">
        <v>47</v>
      </c>
      <c r="C34" s="104" t="s">
        <v>36</v>
      </c>
      <c r="D34" s="105">
        <v>1</v>
      </c>
      <c r="E34" s="106">
        <v>81500</v>
      </c>
      <c r="F34" s="107">
        <f t="shared" si="0"/>
        <v>81500</v>
      </c>
      <c r="G34" s="36">
        <v>81400</v>
      </c>
      <c r="H34" s="17"/>
      <c r="I34" s="39"/>
      <c r="J34" s="17"/>
      <c r="K34" s="154"/>
      <c r="L34" s="17"/>
      <c r="M34" s="36">
        <f t="shared" si="1"/>
        <v>81400</v>
      </c>
      <c r="N34" s="145">
        <f t="shared" si="2"/>
        <v>81400</v>
      </c>
      <c r="O34" s="19"/>
    </row>
    <row r="35" spans="1:15" s="20" customFormat="1" ht="31.5" x14ac:dyDescent="0.2">
      <c r="A35" s="102">
        <v>12</v>
      </c>
      <c r="B35" s="103" t="s">
        <v>48</v>
      </c>
      <c r="C35" s="104" t="s">
        <v>36</v>
      </c>
      <c r="D35" s="105">
        <v>1</v>
      </c>
      <c r="E35" s="106">
        <v>182600</v>
      </c>
      <c r="F35" s="107">
        <f t="shared" si="0"/>
        <v>182600</v>
      </c>
      <c r="G35" s="36">
        <v>182500</v>
      </c>
      <c r="H35" s="17"/>
      <c r="I35" s="39"/>
      <c r="J35" s="17"/>
      <c r="K35" s="154"/>
      <c r="L35" s="17"/>
      <c r="M35" s="36">
        <f t="shared" si="1"/>
        <v>182500</v>
      </c>
      <c r="N35" s="145">
        <f t="shared" si="2"/>
        <v>182500</v>
      </c>
      <c r="O35" s="19"/>
    </row>
    <row r="36" spans="1:15" s="20" customFormat="1" ht="31.5" x14ac:dyDescent="0.2">
      <c r="A36" s="102">
        <v>13</v>
      </c>
      <c r="B36" s="103" t="s">
        <v>49</v>
      </c>
      <c r="C36" s="104" t="s">
        <v>36</v>
      </c>
      <c r="D36" s="105">
        <v>1</v>
      </c>
      <c r="E36" s="106">
        <v>182600</v>
      </c>
      <c r="F36" s="107">
        <f t="shared" si="0"/>
        <v>182600</v>
      </c>
      <c r="G36" s="36">
        <v>182500</v>
      </c>
      <c r="H36" s="17"/>
      <c r="I36" s="39"/>
      <c r="J36" s="17"/>
      <c r="K36" s="154"/>
      <c r="L36" s="17"/>
      <c r="M36" s="36">
        <f t="shared" si="1"/>
        <v>182500</v>
      </c>
      <c r="N36" s="145">
        <f t="shared" si="2"/>
        <v>182500</v>
      </c>
      <c r="O36" s="19"/>
    </row>
    <row r="37" spans="1:15" s="20" customFormat="1" ht="31.5" x14ac:dyDescent="0.2">
      <c r="A37" s="102">
        <v>14</v>
      </c>
      <c r="B37" s="103" t="s">
        <v>50</v>
      </c>
      <c r="C37" s="104" t="s">
        <v>23</v>
      </c>
      <c r="D37" s="105">
        <v>1</v>
      </c>
      <c r="E37" s="106">
        <v>2800</v>
      </c>
      <c r="F37" s="107">
        <f t="shared" si="0"/>
        <v>2800</v>
      </c>
      <c r="G37" s="36">
        <v>2700</v>
      </c>
      <c r="H37" s="17"/>
      <c r="I37" s="39"/>
      <c r="J37" s="17"/>
      <c r="K37" s="154"/>
      <c r="L37" s="17"/>
      <c r="M37" s="36">
        <f t="shared" si="1"/>
        <v>2700</v>
      </c>
      <c r="N37" s="145">
        <f t="shared" si="2"/>
        <v>2700</v>
      </c>
      <c r="O37" s="19"/>
    </row>
    <row r="38" spans="1:15" s="20" customFormat="1" ht="31.5" x14ac:dyDescent="0.2">
      <c r="A38" s="102">
        <v>15</v>
      </c>
      <c r="B38" s="103" t="s">
        <v>51</v>
      </c>
      <c r="C38" s="104" t="s">
        <v>23</v>
      </c>
      <c r="D38" s="105">
        <v>1</v>
      </c>
      <c r="E38" s="106">
        <v>2800</v>
      </c>
      <c r="F38" s="107">
        <f t="shared" si="0"/>
        <v>2800</v>
      </c>
      <c r="G38" s="36">
        <v>2700</v>
      </c>
      <c r="H38" s="17"/>
      <c r="I38" s="39"/>
      <c r="J38" s="17"/>
      <c r="K38" s="154"/>
      <c r="L38" s="17"/>
      <c r="M38" s="36">
        <f t="shared" si="1"/>
        <v>2700</v>
      </c>
      <c r="N38" s="145">
        <f t="shared" si="2"/>
        <v>2700</v>
      </c>
      <c r="O38" s="19"/>
    </row>
    <row r="39" spans="1:15" s="137" customFormat="1" ht="31.5" x14ac:dyDescent="0.2">
      <c r="A39" s="127">
        <v>16</v>
      </c>
      <c r="B39" s="128" t="s">
        <v>52</v>
      </c>
      <c r="C39" s="129" t="s">
        <v>36</v>
      </c>
      <c r="D39" s="130">
        <v>8</v>
      </c>
      <c r="E39" s="131">
        <v>23100</v>
      </c>
      <c r="F39" s="132">
        <f t="shared" si="0"/>
        <v>184800</v>
      </c>
      <c r="G39" s="148">
        <v>23000</v>
      </c>
      <c r="H39" s="133"/>
      <c r="I39" s="151"/>
      <c r="J39" s="133"/>
      <c r="K39" s="156"/>
      <c r="L39" s="133"/>
      <c r="M39" s="36">
        <f t="shared" si="1"/>
        <v>23000</v>
      </c>
      <c r="N39" s="145">
        <f t="shared" si="2"/>
        <v>184000</v>
      </c>
      <c r="O39" s="136"/>
    </row>
    <row r="40" spans="1:15" s="20" customFormat="1" ht="31.5" x14ac:dyDescent="0.2">
      <c r="A40" s="102">
        <v>17</v>
      </c>
      <c r="B40" s="109" t="s">
        <v>53</v>
      </c>
      <c r="C40" s="110" t="s">
        <v>24</v>
      </c>
      <c r="D40" s="111">
        <v>12</v>
      </c>
      <c r="E40" s="106">
        <v>38400</v>
      </c>
      <c r="F40" s="107">
        <f t="shared" si="0"/>
        <v>460800</v>
      </c>
      <c r="G40" s="36">
        <v>38300</v>
      </c>
      <c r="H40" s="17"/>
      <c r="I40" s="39"/>
      <c r="J40" s="17"/>
      <c r="K40" s="154"/>
      <c r="L40" s="17"/>
      <c r="M40" s="36">
        <f t="shared" si="1"/>
        <v>38300</v>
      </c>
      <c r="N40" s="145">
        <f t="shared" si="2"/>
        <v>459600</v>
      </c>
      <c r="O40" s="19"/>
    </row>
    <row r="41" spans="1:15" s="20" customFormat="1" ht="31.5" x14ac:dyDescent="0.2">
      <c r="A41" s="102">
        <v>18</v>
      </c>
      <c r="B41" s="109" t="s">
        <v>54</v>
      </c>
      <c r="C41" s="110" t="s">
        <v>24</v>
      </c>
      <c r="D41" s="111">
        <v>13</v>
      </c>
      <c r="E41" s="106">
        <v>35700</v>
      </c>
      <c r="F41" s="107">
        <f t="shared" si="0"/>
        <v>464100</v>
      </c>
      <c r="G41" s="36">
        <v>35700</v>
      </c>
      <c r="H41" s="17"/>
      <c r="I41" s="39"/>
      <c r="J41" s="17"/>
      <c r="K41" s="154"/>
      <c r="L41" s="17"/>
      <c r="M41" s="36">
        <f t="shared" si="1"/>
        <v>35700</v>
      </c>
      <c r="N41" s="145">
        <f t="shared" si="2"/>
        <v>464100</v>
      </c>
      <c r="O41" s="19"/>
    </row>
    <row r="42" spans="1:15" s="20" customFormat="1" ht="31.5" x14ac:dyDescent="0.2">
      <c r="A42" s="102">
        <v>19</v>
      </c>
      <c r="B42" s="109" t="s">
        <v>55</v>
      </c>
      <c r="C42" s="110" t="s">
        <v>24</v>
      </c>
      <c r="D42" s="111">
        <v>14</v>
      </c>
      <c r="E42" s="106">
        <v>24700</v>
      </c>
      <c r="F42" s="107">
        <f t="shared" si="0"/>
        <v>345800</v>
      </c>
      <c r="G42" s="36">
        <v>24600</v>
      </c>
      <c r="H42" s="17"/>
      <c r="I42" s="39"/>
      <c r="J42" s="17"/>
      <c r="K42" s="154"/>
      <c r="L42" s="17"/>
      <c r="M42" s="36">
        <f t="shared" si="1"/>
        <v>24600</v>
      </c>
      <c r="N42" s="145">
        <f t="shared" si="2"/>
        <v>344400</v>
      </c>
      <c r="O42" s="19"/>
    </row>
    <row r="43" spans="1:15" s="135" customFormat="1" ht="15.75" x14ac:dyDescent="0.2">
      <c r="A43" s="127">
        <v>20</v>
      </c>
      <c r="B43" s="128" t="s">
        <v>56</v>
      </c>
      <c r="C43" s="129" t="s">
        <v>36</v>
      </c>
      <c r="D43" s="130">
        <v>1</v>
      </c>
      <c r="E43" s="131">
        <v>20600</v>
      </c>
      <c r="F43" s="132">
        <f t="shared" si="0"/>
        <v>20600</v>
      </c>
      <c r="G43" s="148">
        <v>20500</v>
      </c>
      <c r="H43" s="133"/>
      <c r="I43" s="151"/>
      <c r="J43" s="133"/>
      <c r="K43" s="156"/>
      <c r="L43" s="133"/>
      <c r="M43" s="36">
        <f t="shared" si="1"/>
        <v>20500</v>
      </c>
      <c r="N43" s="145">
        <f t="shared" si="2"/>
        <v>20500</v>
      </c>
      <c r="O43" s="134"/>
    </row>
    <row r="44" spans="1:15" s="137" customFormat="1" ht="15.75" x14ac:dyDescent="0.2">
      <c r="A44" s="127">
        <v>21</v>
      </c>
      <c r="B44" s="128" t="s">
        <v>57</v>
      </c>
      <c r="C44" s="129" t="s">
        <v>36</v>
      </c>
      <c r="D44" s="130">
        <v>5</v>
      </c>
      <c r="E44" s="131">
        <v>15300</v>
      </c>
      <c r="F44" s="132">
        <f t="shared" si="0"/>
        <v>76500</v>
      </c>
      <c r="G44" s="148">
        <v>15200</v>
      </c>
      <c r="H44" s="133"/>
      <c r="I44" s="151"/>
      <c r="J44" s="133"/>
      <c r="K44" s="156"/>
      <c r="L44" s="133"/>
      <c r="M44" s="36">
        <f t="shared" si="1"/>
        <v>15200</v>
      </c>
      <c r="N44" s="145">
        <f t="shared" si="2"/>
        <v>76000</v>
      </c>
      <c r="O44" s="136"/>
    </row>
    <row r="45" spans="1:15" s="20" customFormat="1" ht="31.5" x14ac:dyDescent="0.2">
      <c r="A45" s="102">
        <v>22</v>
      </c>
      <c r="B45" s="103" t="s">
        <v>58</v>
      </c>
      <c r="C45" s="104" t="s">
        <v>36</v>
      </c>
      <c r="D45" s="105">
        <v>1</v>
      </c>
      <c r="E45" s="106">
        <v>153000</v>
      </c>
      <c r="F45" s="107">
        <f t="shared" si="0"/>
        <v>153000</v>
      </c>
      <c r="G45" s="36">
        <v>153000</v>
      </c>
      <c r="H45" s="17"/>
      <c r="I45" s="39"/>
      <c r="J45" s="17"/>
      <c r="K45" s="154"/>
      <c r="L45" s="17"/>
      <c r="M45" s="36">
        <f t="shared" si="1"/>
        <v>153000</v>
      </c>
      <c r="N45" s="145">
        <f t="shared" si="2"/>
        <v>153000</v>
      </c>
      <c r="O45" s="19"/>
    </row>
    <row r="46" spans="1:15" s="137" customFormat="1" ht="15.75" x14ac:dyDescent="0.2">
      <c r="A46" s="127">
        <v>23</v>
      </c>
      <c r="B46" s="128" t="s">
        <v>59</v>
      </c>
      <c r="C46" s="129" t="s">
        <v>36</v>
      </c>
      <c r="D46" s="130">
        <v>5</v>
      </c>
      <c r="E46" s="131">
        <v>20600</v>
      </c>
      <c r="F46" s="132">
        <f t="shared" si="0"/>
        <v>103000</v>
      </c>
      <c r="G46" s="148">
        <v>20500</v>
      </c>
      <c r="H46" s="133"/>
      <c r="I46" s="151"/>
      <c r="J46" s="133"/>
      <c r="K46" s="156"/>
      <c r="L46" s="133"/>
      <c r="M46" s="36">
        <f t="shared" si="1"/>
        <v>20500</v>
      </c>
      <c r="N46" s="145">
        <f t="shared" si="2"/>
        <v>102500</v>
      </c>
      <c r="O46" s="136"/>
    </row>
    <row r="47" spans="1:15" s="20" customFormat="1" ht="15.75" x14ac:dyDescent="0.2">
      <c r="A47" s="102">
        <v>24</v>
      </c>
      <c r="B47" s="103" t="s">
        <v>60</v>
      </c>
      <c r="C47" s="104" t="s">
        <v>23</v>
      </c>
      <c r="D47" s="105">
        <v>5</v>
      </c>
      <c r="E47" s="106">
        <v>28300</v>
      </c>
      <c r="F47" s="107">
        <f t="shared" si="0"/>
        <v>141500</v>
      </c>
      <c r="G47" s="36">
        <v>28200</v>
      </c>
      <c r="H47" s="17"/>
      <c r="I47" s="39"/>
      <c r="J47" s="17"/>
      <c r="K47" s="154"/>
      <c r="L47" s="17"/>
      <c r="M47" s="36">
        <f t="shared" si="1"/>
        <v>28200</v>
      </c>
      <c r="N47" s="145">
        <f t="shared" si="2"/>
        <v>141000</v>
      </c>
      <c r="O47" s="19"/>
    </row>
    <row r="48" spans="1:15" s="41" customFormat="1" ht="15.75" x14ac:dyDescent="0.2">
      <c r="A48" s="102">
        <v>25</v>
      </c>
      <c r="B48" s="103" t="s">
        <v>61</v>
      </c>
      <c r="C48" s="104" t="s">
        <v>36</v>
      </c>
      <c r="D48" s="105">
        <v>12</v>
      </c>
      <c r="E48" s="106">
        <v>54800</v>
      </c>
      <c r="F48" s="107">
        <f t="shared" si="0"/>
        <v>657600</v>
      </c>
      <c r="G48" s="36">
        <v>54700</v>
      </c>
      <c r="H48" s="17"/>
      <c r="I48" s="39">
        <v>49992</v>
      </c>
      <c r="J48" s="17"/>
      <c r="K48" s="154"/>
      <c r="L48" s="17"/>
      <c r="M48" s="39">
        <f>I48</f>
        <v>49992</v>
      </c>
      <c r="N48" s="158">
        <f t="shared" si="2"/>
        <v>599904</v>
      </c>
      <c r="O48" s="40"/>
    </row>
    <row r="49" spans="1:15" s="20" customFormat="1" ht="31.5" x14ac:dyDescent="0.2">
      <c r="A49" s="102">
        <v>26</v>
      </c>
      <c r="B49" s="103" t="s">
        <v>62</v>
      </c>
      <c r="C49" s="104" t="s">
        <v>36</v>
      </c>
      <c r="D49" s="105">
        <v>4</v>
      </c>
      <c r="E49" s="106">
        <v>168600</v>
      </c>
      <c r="F49" s="107">
        <f t="shared" si="0"/>
        <v>674400</v>
      </c>
      <c r="G49" s="36">
        <v>168500</v>
      </c>
      <c r="H49" s="17"/>
      <c r="I49" s="39"/>
      <c r="J49" s="17"/>
      <c r="K49" s="154"/>
      <c r="L49" s="17"/>
      <c r="M49" s="36">
        <f>G49</f>
        <v>168500</v>
      </c>
      <c r="N49" s="145">
        <f t="shared" si="2"/>
        <v>674000</v>
      </c>
      <c r="O49" s="19"/>
    </row>
    <row r="50" spans="1:15" s="41" customFormat="1" ht="47.25" x14ac:dyDescent="0.2">
      <c r="A50" s="102">
        <v>27</v>
      </c>
      <c r="B50" s="103" t="s">
        <v>63</v>
      </c>
      <c r="C50" s="104" t="s">
        <v>36</v>
      </c>
      <c r="D50" s="105">
        <v>1</v>
      </c>
      <c r="E50" s="108">
        <v>156500</v>
      </c>
      <c r="F50" s="107">
        <f t="shared" si="0"/>
        <v>156500</v>
      </c>
      <c r="G50" s="36">
        <v>156400</v>
      </c>
      <c r="H50" s="17"/>
      <c r="I50" s="39"/>
      <c r="J50" s="17"/>
      <c r="K50" s="154"/>
      <c r="L50" s="17"/>
      <c r="M50" s="36">
        <f t="shared" ref="M50:M53" si="3">G50</f>
        <v>156400</v>
      </c>
      <c r="N50" s="145">
        <f t="shared" si="2"/>
        <v>156400</v>
      </c>
      <c r="O50" s="40"/>
    </row>
    <row r="51" spans="1:15" s="126" customFormat="1" ht="47.25" x14ac:dyDescent="0.2">
      <c r="A51" s="119">
        <v>28</v>
      </c>
      <c r="B51" s="120" t="s">
        <v>64</v>
      </c>
      <c r="C51" s="121" t="s">
        <v>36</v>
      </c>
      <c r="D51" s="122">
        <v>1</v>
      </c>
      <c r="E51" s="140">
        <v>70400</v>
      </c>
      <c r="F51" s="124">
        <f t="shared" si="0"/>
        <v>70400</v>
      </c>
      <c r="G51" s="147">
        <v>70300</v>
      </c>
      <c r="H51" s="95"/>
      <c r="I51" s="150"/>
      <c r="J51" s="95"/>
      <c r="K51" s="155"/>
      <c r="L51" s="95"/>
      <c r="M51" s="36">
        <f t="shared" si="3"/>
        <v>70300</v>
      </c>
      <c r="N51" s="145">
        <f t="shared" si="2"/>
        <v>70300</v>
      </c>
      <c r="O51" s="125"/>
    </row>
    <row r="52" spans="1:15" s="126" customFormat="1" ht="47.25" x14ac:dyDescent="0.2">
      <c r="A52" s="119">
        <v>29</v>
      </c>
      <c r="B52" s="120" t="s">
        <v>65</v>
      </c>
      <c r="C52" s="121" t="s">
        <v>36</v>
      </c>
      <c r="D52" s="122">
        <v>1</v>
      </c>
      <c r="E52" s="123">
        <v>70400</v>
      </c>
      <c r="F52" s="124">
        <f t="shared" si="0"/>
        <v>70400</v>
      </c>
      <c r="G52" s="147">
        <v>70300</v>
      </c>
      <c r="H52" s="95"/>
      <c r="I52" s="150"/>
      <c r="J52" s="95"/>
      <c r="K52" s="155"/>
      <c r="L52" s="95"/>
      <c r="M52" s="36">
        <f t="shared" si="3"/>
        <v>70300</v>
      </c>
      <c r="N52" s="145">
        <f t="shared" si="2"/>
        <v>70300</v>
      </c>
      <c r="O52" s="125"/>
    </row>
    <row r="53" spans="1:15" s="137" customFormat="1" ht="47.25" x14ac:dyDescent="0.2">
      <c r="A53" s="127">
        <v>30</v>
      </c>
      <c r="B53" s="128" t="s">
        <v>66</v>
      </c>
      <c r="C53" s="129" t="s">
        <v>36</v>
      </c>
      <c r="D53" s="130">
        <v>1</v>
      </c>
      <c r="E53" s="131">
        <v>68500</v>
      </c>
      <c r="F53" s="132">
        <f t="shared" si="0"/>
        <v>68500</v>
      </c>
      <c r="G53" s="148">
        <v>68400</v>
      </c>
      <c r="H53" s="133"/>
      <c r="I53" s="151"/>
      <c r="J53" s="133"/>
      <c r="K53" s="156"/>
      <c r="L53" s="133"/>
      <c r="M53" s="36">
        <f t="shared" si="3"/>
        <v>68400</v>
      </c>
      <c r="N53" s="145">
        <f t="shared" si="2"/>
        <v>68400</v>
      </c>
      <c r="O53" s="136"/>
    </row>
    <row r="54" spans="1:15" s="41" customFormat="1" ht="31.5" x14ac:dyDescent="0.2">
      <c r="A54" s="102">
        <v>31</v>
      </c>
      <c r="B54" s="103" t="s">
        <v>67</v>
      </c>
      <c r="C54" s="104" t="s">
        <v>36</v>
      </c>
      <c r="D54" s="105" t="s">
        <v>68</v>
      </c>
      <c r="E54" s="106">
        <v>133900</v>
      </c>
      <c r="F54" s="107">
        <f t="shared" si="0"/>
        <v>1339000</v>
      </c>
      <c r="G54" s="36">
        <v>133800</v>
      </c>
      <c r="H54" s="17"/>
      <c r="I54" s="39">
        <v>119995</v>
      </c>
      <c r="J54" s="17"/>
      <c r="K54" s="154"/>
      <c r="L54" s="17"/>
      <c r="M54" s="39">
        <f>I54</f>
        <v>119995</v>
      </c>
      <c r="N54" s="158">
        <f t="shared" si="2"/>
        <v>1199950</v>
      </c>
      <c r="O54" s="40"/>
    </row>
    <row r="55" spans="1:15" s="41" customFormat="1" ht="31.5" x14ac:dyDescent="0.2">
      <c r="A55" s="102">
        <v>32</v>
      </c>
      <c r="B55" s="103" t="s">
        <v>69</v>
      </c>
      <c r="C55" s="104" t="s">
        <v>36</v>
      </c>
      <c r="D55" s="105">
        <v>1</v>
      </c>
      <c r="E55" s="106">
        <v>51000</v>
      </c>
      <c r="F55" s="107">
        <f t="shared" si="0"/>
        <v>51000</v>
      </c>
      <c r="G55" s="36">
        <v>50900</v>
      </c>
      <c r="H55" s="17"/>
      <c r="I55" s="39"/>
      <c r="J55" s="17"/>
      <c r="K55" s="154"/>
      <c r="L55" s="17"/>
      <c r="M55" s="157">
        <f>G55</f>
        <v>50900</v>
      </c>
      <c r="N55" s="145">
        <f t="shared" si="2"/>
        <v>50900</v>
      </c>
      <c r="O55" s="40"/>
    </row>
    <row r="56" spans="1:15" s="20" customFormat="1" ht="15.75" x14ac:dyDescent="0.2">
      <c r="A56" s="102">
        <v>33</v>
      </c>
      <c r="B56" s="103" t="s">
        <v>70</v>
      </c>
      <c r="C56" s="104" t="s">
        <v>36</v>
      </c>
      <c r="D56" s="105">
        <v>3</v>
      </c>
      <c r="E56" s="106">
        <v>18100</v>
      </c>
      <c r="F56" s="107">
        <f t="shared" si="0"/>
        <v>54300</v>
      </c>
      <c r="G56" s="36">
        <v>18000</v>
      </c>
      <c r="H56" s="17"/>
      <c r="I56" s="39"/>
      <c r="J56" s="17"/>
      <c r="K56" s="154"/>
      <c r="L56" s="17"/>
      <c r="M56" s="157">
        <f t="shared" ref="M56:M76" si="4">G56</f>
        <v>18000</v>
      </c>
      <c r="N56" s="145">
        <f t="shared" si="2"/>
        <v>54000</v>
      </c>
      <c r="O56" s="19"/>
    </row>
    <row r="57" spans="1:15" s="126" customFormat="1" ht="31.5" x14ac:dyDescent="0.2">
      <c r="A57" s="119">
        <v>34</v>
      </c>
      <c r="B57" s="120" t="s">
        <v>71</v>
      </c>
      <c r="C57" s="121" t="s">
        <v>36</v>
      </c>
      <c r="D57" s="122">
        <v>1</v>
      </c>
      <c r="E57" s="123">
        <v>27100</v>
      </c>
      <c r="F57" s="124">
        <f t="shared" si="0"/>
        <v>27100</v>
      </c>
      <c r="G57" s="147">
        <v>27000</v>
      </c>
      <c r="H57" s="95"/>
      <c r="I57" s="150"/>
      <c r="J57" s="95"/>
      <c r="K57" s="155"/>
      <c r="L57" s="95"/>
      <c r="M57" s="157">
        <f t="shared" si="4"/>
        <v>27000</v>
      </c>
      <c r="N57" s="145">
        <f t="shared" si="2"/>
        <v>27000</v>
      </c>
      <c r="O57" s="125"/>
    </row>
    <row r="58" spans="1:15" s="135" customFormat="1" ht="15.75" x14ac:dyDescent="0.2">
      <c r="A58" s="127">
        <v>35</v>
      </c>
      <c r="B58" s="128" t="s">
        <v>72</v>
      </c>
      <c r="C58" s="129" t="s">
        <v>36</v>
      </c>
      <c r="D58" s="130">
        <v>3</v>
      </c>
      <c r="E58" s="131">
        <v>14400</v>
      </c>
      <c r="F58" s="132">
        <f t="shared" si="0"/>
        <v>43200</v>
      </c>
      <c r="G58" s="148">
        <v>14300</v>
      </c>
      <c r="H58" s="133"/>
      <c r="I58" s="151"/>
      <c r="J58" s="133"/>
      <c r="K58" s="156"/>
      <c r="L58" s="133"/>
      <c r="M58" s="157">
        <f t="shared" si="4"/>
        <v>14300</v>
      </c>
      <c r="N58" s="145">
        <f t="shared" si="2"/>
        <v>42900</v>
      </c>
      <c r="O58" s="134"/>
    </row>
    <row r="59" spans="1:15" s="20" customFormat="1" ht="31.5" x14ac:dyDescent="0.2">
      <c r="A59" s="102">
        <v>36</v>
      </c>
      <c r="B59" s="103" t="s">
        <v>73</v>
      </c>
      <c r="C59" s="104" t="s">
        <v>36</v>
      </c>
      <c r="D59" s="105">
        <v>2</v>
      </c>
      <c r="E59" s="106">
        <v>127000</v>
      </c>
      <c r="F59" s="107">
        <f t="shared" si="0"/>
        <v>254000</v>
      </c>
      <c r="G59" s="36">
        <v>126900</v>
      </c>
      <c r="H59" s="17"/>
      <c r="I59" s="39"/>
      <c r="J59" s="17"/>
      <c r="K59" s="154"/>
      <c r="L59" s="17"/>
      <c r="M59" s="157">
        <f t="shared" si="4"/>
        <v>126900</v>
      </c>
      <c r="N59" s="145">
        <f t="shared" si="2"/>
        <v>253800</v>
      </c>
      <c r="O59" s="19"/>
    </row>
    <row r="60" spans="1:15" s="41" customFormat="1" ht="31.5" x14ac:dyDescent="0.2">
      <c r="A60" s="102">
        <v>37</v>
      </c>
      <c r="B60" s="103" t="s">
        <v>74</v>
      </c>
      <c r="C60" s="104" t="s">
        <v>36</v>
      </c>
      <c r="D60" s="105">
        <v>2</v>
      </c>
      <c r="E60" s="106">
        <v>150300</v>
      </c>
      <c r="F60" s="107">
        <f t="shared" si="0"/>
        <v>300600</v>
      </c>
      <c r="G60" s="36">
        <v>150200</v>
      </c>
      <c r="H60" s="17"/>
      <c r="I60" s="39"/>
      <c r="J60" s="17"/>
      <c r="K60" s="154"/>
      <c r="L60" s="17"/>
      <c r="M60" s="157">
        <f t="shared" si="4"/>
        <v>150200</v>
      </c>
      <c r="N60" s="145">
        <f t="shared" si="2"/>
        <v>300400</v>
      </c>
      <c r="O60" s="40"/>
    </row>
    <row r="61" spans="1:15" s="20" customFormat="1" ht="31.5" x14ac:dyDescent="0.2">
      <c r="A61" s="102">
        <v>38</v>
      </c>
      <c r="B61" s="103" t="s">
        <v>75</v>
      </c>
      <c r="C61" s="104" t="s">
        <v>36</v>
      </c>
      <c r="D61" s="105">
        <v>2</v>
      </c>
      <c r="E61" s="106">
        <v>113100</v>
      </c>
      <c r="F61" s="107">
        <f t="shared" si="0"/>
        <v>226200</v>
      </c>
      <c r="G61" s="36">
        <v>113000</v>
      </c>
      <c r="H61" s="17"/>
      <c r="I61" s="39"/>
      <c r="J61" s="17"/>
      <c r="K61" s="154"/>
      <c r="L61" s="17"/>
      <c r="M61" s="157">
        <f t="shared" si="4"/>
        <v>113000</v>
      </c>
      <c r="N61" s="145">
        <f t="shared" si="2"/>
        <v>226000</v>
      </c>
      <c r="O61" s="19"/>
    </row>
    <row r="62" spans="1:15" s="20" customFormat="1" ht="31.5" x14ac:dyDescent="0.2">
      <c r="A62" s="102">
        <v>39</v>
      </c>
      <c r="B62" s="103" t="s">
        <v>76</v>
      </c>
      <c r="C62" s="104" t="s">
        <v>36</v>
      </c>
      <c r="D62" s="105">
        <v>4</v>
      </c>
      <c r="E62" s="106">
        <v>11000</v>
      </c>
      <c r="F62" s="107">
        <f t="shared" si="0"/>
        <v>44000</v>
      </c>
      <c r="G62" s="36">
        <v>10900</v>
      </c>
      <c r="H62" s="17"/>
      <c r="I62" s="39"/>
      <c r="J62" s="17"/>
      <c r="K62" s="154"/>
      <c r="L62" s="17"/>
      <c r="M62" s="157">
        <f t="shared" si="4"/>
        <v>10900</v>
      </c>
      <c r="N62" s="145">
        <f t="shared" si="2"/>
        <v>43600</v>
      </c>
      <c r="O62" s="19"/>
    </row>
    <row r="63" spans="1:15" s="135" customFormat="1" ht="31.5" x14ac:dyDescent="0.2">
      <c r="A63" s="127">
        <v>40</v>
      </c>
      <c r="B63" s="128" t="s">
        <v>77</v>
      </c>
      <c r="C63" s="129" t="s">
        <v>36</v>
      </c>
      <c r="D63" s="130">
        <v>3</v>
      </c>
      <c r="E63" s="131">
        <v>18100</v>
      </c>
      <c r="F63" s="132">
        <f t="shared" si="0"/>
        <v>54300</v>
      </c>
      <c r="G63" s="148">
        <v>18000</v>
      </c>
      <c r="H63" s="133"/>
      <c r="I63" s="151"/>
      <c r="J63" s="133"/>
      <c r="K63" s="156"/>
      <c r="L63" s="133"/>
      <c r="M63" s="157">
        <f t="shared" si="4"/>
        <v>18000</v>
      </c>
      <c r="N63" s="145">
        <f t="shared" si="2"/>
        <v>54000</v>
      </c>
      <c r="O63" s="134"/>
    </row>
    <row r="64" spans="1:15" s="41" customFormat="1" ht="31.5" x14ac:dyDescent="0.2">
      <c r="A64" s="102">
        <v>41</v>
      </c>
      <c r="B64" s="103" t="s">
        <v>78</v>
      </c>
      <c r="C64" s="104" t="s">
        <v>36</v>
      </c>
      <c r="D64" s="105">
        <v>1</v>
      </c>
      <c r="E64" s="106">
        <v>26900</v>
      </c>
      <c r="F64" s="107">
        <f t="shared" si="0"/>
        <v>26900</v>
      </c>
      <c r="G64" s="36">
        <v>26800</v>
      </c>
      <c r="H64" s="17"/>
      <c r="I64" s="39"/>
      <c r="J64" s="17"/>
      <c r="K64" s="154"/>
      <c r="L64" s="17"/>
      <c r="M64" s="157">
        <f t="shared" si="4"/>
        <v>26800</v>
      </c>
      <c r="N64" s="145">
        <f t="shared" si="2"/>
        <v>26800</v>
      </c>
      <c r="O64" s="40"/>
    </row>
    <row r="65" spans="1:15" s="137" customFormat="1" ht="31.5" x14ac:dyDescent="0.2">
      <c r="A65" s="127">
        <v>42</v>
      </c>
      <c r="B65" s="128" t="s">
        <v>79</v>
      </c>
      <c r="C65" s="129" t="s">
        <v>36</v>
      </c>
      <c r="D65" s="130">
        <v>5</v>
      </c>
      <c r="E65" s="131">
        <v>26900</v>
      </c>
      <c r="F65" s="132">
        <f t="shared" si="0"/>
        <v>134500</v>
      </c>
      <c r="G65" s="148">
        <v>26800</v>
      </c>
      <c r="H65" s="133"/>
      <c r="I65" s="151"/>
      <c r="J65" s="133"/>
      <c r="K65" s="156"/>
      <c r="L65" s="133"/>
      <c r="M65" s="157">
        <f t="shared" si="4"/>
        <v>26800</v>
      </c>
      <c r="N65" s="145">
        <f t="shared" si="2"/>
        <v>134000</v>
      </c>
      <c r="O65" s="136"/>
    </row>
    <row r="66" spans="1:15" s="41" customFormat="1" ht="31.5" x14ac:dyDescent="0.2">
      <c r="A66" s="102">
        <v>43</v>
      </c>
      <c r="B66" s="103" t="s">
        <v>80</v>
      </c>
      <c r="C66" s="104" t="s">
        <v>36</v>
      </c>
      <c r="D66" s="105">
        <v>1</v>
      </c>
      <c r="E66" s="106">
        <v>35800</v>
      </c>
      <c r="F66" s="107">
        <f t="shared" si="0"/>
        <v>35800</v>
      </c>
      <c r="G66" s="36">
        <v>35700</v>
      </c>
      <c r="H66" s="17"/>
      <c r="I66" s="39"/>
      <c r="J66" s="17"/>
      <c r="K66" s="154"/>
      <c r="L66" s="17"/>
      <c r="M66" s="157">
        <f t="shared" si="4"/>
        <v>35700</v>
      </c>
      <c r="N66" s="145">
        <f t="shared" si="2"/>
        <v>35700</v>
      </c>
      <c r="O66" s="40"/>
    </row>
    <row r="67" spans="1:15" s="20" customFormat="1" ht="31.5" x14ac:dyDescent="0.2">
      <c r="A67" s="102">
        <v>44</v>
      </c>
      <c r="B67" s="103" t="s">
        <v>81</v>
      </c>
      <c r="C67" s="104" t="s">
        <v>36</v>
      </c>
      <c r="D67" s="105">
        <v>1</v>
      </c>
      <c r="E67" s="106">
        <v>130400</v>
      </c>
      <c r="F67" s="107">
        <f t="shared" si="0"/>
        <v>130400</v>
      </c>
      <c r="G67" s="36">
        <v>130300</v>
      </c>
      <c r="H67" s="17"/>
      <c r="I67" s="39"/>
      <c r="J67" s="17"/>
      <c r="K67" s="154"/>
      <c r="L67" s="17"/>
      <c r="M67" s="157">
        <f t="shared" si="4"/>
        <v>130300</v>
      </c>
      <c r="N67" s="145">
        <f t="shared" si="2"/>
        <v>130300</v>
      </c>
      <c r="O67" s="19"/>
    </row>
    <row r="68" spans="1:15" s="20" customFormat="1" ht="31.5" x14ac:dyDescent="0.2">
      <c r="A68" s="102">
        <v>45</v>
      </c>
      <c r="B68" s="103" t="s">
        <v>82</v>
      </c>
      <c r="C68" s="104" t="s">
        <v>36</v>
      </c>
      <c r="D68" s="105">
        <v>1</v>
      </c>
      <c r="E68" s="106">
        <v>130400</v>
      </c>
      <c r="F68" s="107">
        <f t="shared" si="0"/>
        <v>130400</v>
      </c>
      <c r="G68" s="36">
        <v>130300</v>
      </c>
      <c r="H68" s="17"/>
      <c r="I68" s="39"/>
      <c r="J68" s="17"/>
      <c r="K68" s="154"/>
      <c r="L68" s="17"/>
      <c r="M68" s="157">
        <f t="shared" si="4"/>
        <v>130300</v>
      </c>
      <c r="N68" s="145">
        <f t="shared" si="2"/>
        <v>130300</v>
      </c>
      <c r="O68" s="19"/>
    </row>
    <row r="69" spans="1:15" s="20" customFormat="1" ht="31.5" x14ac:dyDescent="0.2">
      <c r="A69" s="102">
        <v>46</v>
      </c>
      <c r="B69" s="103" t="s">
        <v>83</v>
      </c>
      <c r="C69" s="104" t="s">
        <v>36</v>
      </c>
      <c r="D69" s="105">
        <v>1</v>
      </c>
      <c r="E69" s="106">
        <v>130400</v>
      </c>
      <c r="F69" s="107">
        <f t="shared" si="0"/>
        <v>130400</v>
      </c>
      <c r="G69" s="36">
        <v>130300</v>
      </c>
      <c r="H69" s="17"/>
      <c r="I69" s="39"/>
      <c r="J69" s="17"/>
      <c r="K69" s="154"/>
      <c r="L69" s="17"/>
      <c r="M69" s="157">
        <f t="shared" si="4"/>
        <v>130300</v>
      </c>
      <c r="N69" s="145">
        <f t="shared" si="2"/>
        <v>130300</v>
      </c>
      <c r="O69" s="19"/>
    </row>
    <row r="70" spans="1:15" s="20" customFormat="1" ht="31.5" x14ac:dyDescent="0.2">
      <c r="A70" s="102">
        <v>47</v>
      </c>
      <c r="B70" s="103" t="s">
        <v>84</v>
      </c>
      <c r="C70" s="104" t="s">
        <v>36</v>
      </c>
      <c r="D70" s="105">
        <v>2</v>
      </c>
      <c r="E70" s="106">
        <v>65200</v>
      </c>
      <c r="F70" s="107">
        <f t="shared" si="0"/>
        <v>130400</v>
      </c>
      <c r="G70" s="36">
        <v>65100</v>
      </c>
      <c r="H70" s="17"/>
      <c r="I70" s="39"/>
      <c r="J70" s="17"/>
      <c r="K70" s="154"/>
      <c r="L70" s="17"/>
      <c r="M70" s="157">
        <f t="shared" si="4"/>
        <v>65100</v>
      </c>
      <c r="N70" s="145">
        <f t="shared" si="2"/>
        <v>130200</v>
      </c>
      <c r="O70" s="19"/>
    </row>
    <row r="71" spans="1:15" s="20" customFormat="1" ht="31.5" x14ac:dyDescent="0.2">
      <c r="A71" s="102">
        <v>48</v>
      </c>
      <c r="B71" s="103" t="s">
        <v>85</v>
      </c>
      <c r="C71" s="104" t="s">
        <v>36</v>
      </c>
      <c r="D71" s="105">
        <v>2</v>
      </c>
      <c r="E71" s="106">
        <v>65200</v>
      </c>
      <c r="F71" s="107">
        <f t="shared" si="0"/>
        <v>130400</v>
      </c>
      <c r="G71" s="36">
        <v>65100</v>
      </c>
      <c r="H71" s="17"/>
      <c r="I71" s="39"/>
      <c r="J71" s="17"/>
      <c r="K71" s="154"/>
      <c r="L71" s="17"/>
      <c r="M71" s="157">
        <f t="shared" si="4"/>
        <v>65100</v>
      </c>
      <c r="N71" s="145">
        <f t="shared" si="2"/>
        <v>130200</v>
      </c>
      <c r="O71" s="19"/>
    </row>
    <row r="72" spans="1:15" s="20" customFormat="1" ht="31.5" x14ac:dyDescent="0.2">
      <c r="A72" s="102">
        <v>49</v>
      </c>
      <c r="B72" s="103" t="s">
        <v>86</v>
      </c>
      <c r="C72" s="104" t="s">
        <v>36</v>
      </c>
      <c r="D72" s="105">
        <v>1</v>
      </c>
      <c r="E72" s="108">
        <v>126400</v>
      </c>
      <c r="F72" s="107">
        <f t="shared" si="0"/>
        <v>126400</v>
      </c>
      <c r="G72" s="36">
        <v>126300</v>
      </c>
      <c r="H72" s="17"/>
      <c r="I72" s="39"/>
      <c r="J72" s="17"/>
      <c r="K72" s="154"/>
      <c r="L72" s="17"/>
      <c r="M72" s="157">
        <f t="shared" si="4"/>
        <v>126300</v>
      </c>
      <c r="N72" s="145">
        <f t="shared" si="2"/>
        <v>126300</v>
      </c>
      <c r="O72" s="19"/>
    </row>
    <row r="73" spans="1:15" s="20" customFormat="1" ht="31.5" x14ac:dyDescent="0.2">
      <c r="A73" s="102">
        <v>50</v>
      </c>
      <c r="B73" s="103" t="s">
        <v>87</v>
      </c>
      <c r="C73" s="104" t="s">
        <v>36</v>
      </c>
      <c r="D73" s="105">
        <v>1</v>
      </c>
      <c r="E73" s="108">
        <v>157300</v>
      </c>
      <c r="F73" s="107">
        <f t="shared" si="0"/>
        <v>157300</v>
      </c>
      <c r="G73" s="36">
        <v>157200</v>
      </c>
      <c r="H73" s="17"/>
      <c r="I73" s="39"/>
      <c r="J73" s="17"/>
      <c r="K73" s="154"/>
      <c r="L73" s="17"/>
      <c r="M73" s="157">
        <f t="shared" si="4"/>
        <v>157200</v>
      </c>
      <c r="N73" s="145">
        <f t="shared" si="2"/>
        <v>157200</v>
      </c>
      <c r="O73" s="19"/>
    </row>
    <row r="74" spans="1:15" s="41" customFormat="1" ht="31.5" x14ac:dyDescent="0.2">
      <c r="A74" s="102">
        <v>51</v>
      </c>
      <c r="B74" s="103" t="s">
        <v>88</v>
      </c>
      <c r="C74" s="104" t="s">
        <v>36</v>
      </c>
      <c r="D74" s="105">
        <v>2</v>
      </c>
      <c r="E74" s="108">
        <v>65200</v>
      </c>
      <c r="F74" s="107">
        <f t="shared" si="0"/>
        <v>130400</v>
      </c>
      <c r="G74" s="36">
        <v>65100</v>
      </c>
      <c r="H74" s="17"/>
      <c r="I74" s="39"/>
      <c r="J74" s="17"/>
      <c r="K74" s="154"/>
      <c r="L74" s="17"/>
      <c r="M74" s="157">
        <f t="shared" si="4"/>
        <v>65100</v>
      </c>
      <c r="N74" s="145">
        <f t="shared" si="2"/>
        <v>130200</v>
      </c>
      <c r="O74" s="40"/>
    </row>
    <row r="75" spans="1:15" s="20" customFormat="1" ht="31.5" x14ac:dyDescent="0.2">
      <c r="A75" s="102">
        <v>52</v>
      </c>
      <c r="B75" s="103" t="s">
        <v>89</v>
      </c>
      <c r="C75" s="104" t="s">
        <v>36</v>
      </c>
      <c r="D75" s="105">
        <v>1</v>
      </c>
      <c r="E75" s="108">
        <v>99100</v>
      </c>
      <c r="F75" s="107">
        <f t="shared" si="0"/>
        <v>99100</v>
      </c>
      <c r="G75" s="36">
        <v>99000</v>
      </c>
      <c r="H75" s="17"/>
      <c r="I75" s="39"/>
      <c r="J75" s="17"/>
      <c r="K75" s="154"/>
      <c r="L75" s="17"/>
      <c r="M75" s="157">
        <f t="shared" si="4"/>
        <v>99000</v>
      </c>
      <c r="N75" s="145">
        <f t="shared" si="2"/>
        <v>99000</v>
      </c>
      <c r="O75" s="19"/>
    </row>
    <row r="76" spans="1:15" s="41" customFormat="1" ht="31.5" x14ac:dyDescent="0.2">
      <c r="A76" s="102">
        <v>53</v>
      </c>
      <c r="B76" s="109" t="s">
        <v>90</v>
      </c>
      <c r="C76" s="110" t="s">
        <v>36</v>
      </c>
      <c r="D76" s="111">
        <v>10</v>
      </c>
      <c r="E76" s="108">
        <v>80000</v>
      </c>
      <c r="F76" s="107">
        <f t="shared" si="0"/>
        <v>800000</v>
      </c>
      <c r="G76" s="36">
        <v>78500</v>
      </c>
      <c r="H76" s="17"/>
      <c r="I76" s="150"/>
      <c r="J76" s="17"/>
      <c r="K76" s="154"/>
      <c r="L76" s="17"/>
      <c r="M76" s="157">
        <f t="shared" si="4"/>
        <v>78500</v>
      </c>
      <c r="N76" s="145">
        <f t="shared" si="2"/>
        <v>785000</v>
      </c>
      <c r="O76" s="40"/>
    </row>
    <row r="77" spans="1:15" s="20" customFormat="1" ht="15.75" x14ac:dyDescent="0.2">
      <c r="A77" s="102">
        <v>54</v>
      </c>
      <c r="B77" s="103" t="s">
        <v>91</v>
      </c>
      <c r="C77" s="104" t="s">
        <v>36</v>
      </c>
      <c r="D77" s="105">
        <v>1</v>
      </c>
      <c r="E77" s="108">
        <v>119600</v>
      </c>
      <c r="F77" s="107">
        <f t="shared" si="0"/>
        <v>119600</v>
      </c>
      <c r="G77" s="36">
        <v>118600</v>
      </c>
      <c r="H77" s="17"/>
      <c r="I77" s="39">
        <v>100004</v>
      </c>
      <c r="J77" s="17"/>
      <c r="K77" s="154"/>
      <c r="L77" s="17"/>
      <c r="M77" s="39">
        <f>I77</f>
        <v>100004</v>
      </c>
      <c r="N77" s="158">
        <f t="shared" si="2"/>
        <v>100004</v>
      </c>
      <c r="O77" s="19"/>
    </row>
    <row r="78" spans="1:15" s="41" customFormat="1" ht="15.75" x14ac:dyDescent="0.2">
      <c r="A78" s="102">
        <v>55</v>
      </c>
      <c r="B78" s="103" t="s">
        <v>92</v>
      </c>
      <c r="C78" s="104" t="s">
        <v>36</v>
      </c>
      <c r="D78" s="105">
        <v>1</v>
      </c>
      <c r="E78" s="108">
        <v>119600</v>
      </c>
      <c r="F78" s="107">
        <f t="shared" si="0"/>
        <v>119600</v>
      </c>
      <c r="G78" s="36">
        <v>118600</v>
      </c>
      <c r="H78" s="17"/>
      <c r="I78" s="39">
        <v>100004</v>
      </c>
      <c r="J78" s="17"/>
      <c r="K78" s="154"/>
      <c r="L78" s="17"/>
      <c r="M78" s="39">
        <f>I78</f>
        <v>100004</v>
      </c>
      <c r="N78" s="158">
        <f t="shared" si="2"/>
        <v>100004</v>
      </c>
      <c r="O78" s="40"/>
    </row>
    <row r="79" spans="1:15" s="137" customFormat="1" ht="47.25" x14ac:dyDescent="0.2">
      <c r="A79" s="127">
        <v>56</v>
      </c>
      <c r="B79" s="128" t="s">
        <v>93</v>
      </c>
      <c r="C79" s="129" t="s">
        <v>36</v>
      </c>
      <c r="D79" s="130">
        <v>8</v>
      </c>
      <c r="E79" s="138">
        <v>23100</v>
      </c>
      <c r="F79" s="132">
        <f t="shared" si="0"/>
        <v>184800</v>
      </c>
      <c r="G79" s="148">
        <v>23000</v>
      </c>
      <c r="H79" s="133"/>
      <c r="I79" s="151"/>
      <c r="J79" s="133"/>
      <c r="K79" s="156"/>
      <c r="L79" s="133"/>
      <c r="M79" s="148">
        <f>G79</f>
        <v>23000</v>
      </c>
      <c r="N79" s="145">
        <f t="shared" si="2"/>
        <v>184000</v>
      </c>
      <c r="O79" s="136"/>
    </row>
    <row r="80" spans="1:15" s="20" customFormat="1" ht="47.25" x14ac:dyDescent="0.2">
      <c r="A80" s="102">
        <v>57</v>
      </c>
      <c r="B80" s="103" t="s">
        <v>94</v>
      </c>
      <c r="C80" s="104" t="s">
        <v>36</v>
      </c>
      <c r="D80" s="105">
        <v>3</v>
      </c>
      <c r="E80" s="108">
        <v>281000</v>
      </c>
      <c r="F80" s="107">
        <f t="shared" si="0"/>
        <v>843000</v>
      </c>
      <c r="G80" s="36">
        <v>280000</v>
      </c>
      <c r="H80" s="17"/>
      <c r="I80" s="39"/>
      <c r="J80" s="17"/>
      <c r="K80" s="154"/>
      <c r="L80" s="17"/>
      <c r="M80" s="148">
        <f>G80</f>
        <v>280000</v>
      </c>
      <c r="N80" s="145">
        <f t="shared" si="2"/>
        <v>840000</v>
      </c>
      <c r="O80" s="19"/>
    </row>
    <row r="81" spans="1:15" s="41" customFormat="1" ht="15.75" x14ac:dyDescent="0.2">
      <c r="A81" s="102">
        <v>58</v>
      </c>
      <c r="B81" s="103" t="s">
        <v>95</v>
      </c>
      <c r="C81" s="104" t="s">
        <v>29</v>
      </c>
      <c r="D81" s="105">
        <v>1</v>
      </c>
      <c r="E81" s="108">
        <v>89900</v>
      </c>
      <c r="F81" s="107">
        <f t="shared" si="0"/>
        <v>89900</v>
      </c>
      <c r="G81" s="36">
        <v>88900</v>
      </c>
      <c r="H81" s="17"/>
      <c r="I81" s="39">
        <v>79998.600000000006</v>
      </c>
      <c r="J81" s="17"/>
      <c r="K81" s="154"/>
      <c r="L81" s="17"/>
      <c r="M81" s="39">
        <f>I81</f>
        <v>79998.600000000006</v>
      </c>
      <c r="N81" s="158">
        <f t="shared" si="2"/>
        <v>79998.600000000006</v>
      </c>
      <c r="O81" s="40"/>
    </row>
    <row r="82" spans="1:15" s="20" customFormat="1" ht="31.5" x14ac:dyDescent="0.2">
      <c r="A82" s="102">
        <v>59</v>
      </c>
      <c r="B82" s="109" t="s">
        <v>96</v>
      </c>
      <c r="C82" s="110" t="s">
        <v>23</v>
      </c>
      <c r="D82" s="111">
        <v>40</v>
      </c>
      <c r="E82" s="108">
        <v>2690</v>
      </c>
      <c r="F82" s="107">
        <f t="shared" si="0"/>
        <v>107600</v>
      </c>
      <c r="G82" s="36">
        <v>2590</v>
      </c>
      <c r="H82" s="17"/>
      <c r="I82" s="39"/>
      <c r="J82" s="17"/>
      <c r="K82" s="154"/>
      <c r="L82" s="17"/>
      <c r="M82" s="157">
        <f>G82</f>
        <v>2590</v>
      </c>
      <c r="N82" s="145">
        <f t="shared" si="2"/>
        <v>103600</v>
      </c>
      <c r="O82" s="19"/>
    </row>
    <row r="83" spans="1:15" s="137" customFormat="1" ht="15.75" x14ac:dyDescent="0.2">
      <c r="A83" s="127">
        <v>60</v>
      </c>
      <c r="B83" s="128" t="s">
        <v>97</v>
      </c>
      <c r="C83" s="129" t="s">
        <v>36</v>
      </c>
      <c r="D83" s="130">
        <v>3</v>
      </c>
      <c r="E83" s="138">
        <v>20600</v>
      </c>
      <c r="F83" s="132">
        <f t="shared" si="0"/>
        <v>61800</v>
      </c>
      <c r="G83" s="148">
        <v>20500</v>
      </c>
      <c r="H83" s="133"/>
      <c r="I83" s="151"/>
      <c r="J83" s="133"/>
      <c r="K83" s="156"/>
      <c r="L83" s="133"/>
      <c r="M83" s="157">
        <f t="shared" ref="M83:M103" si="5">G83</f>
        <v>20500</v>
      </c>
      <c r="N83" s="145">
        <f t="shared" si="2"/>
        <v>61500</v>
      </c>
      <c r="O83" s="136"/>
    </row>
    <row r="84" spans="1:15" s="137" customFormat="1" ht="31.5" x14ac:dyDescent="0.2">
      <c r="A84" s="127">
        <v>61</v>
      </c>
      <c r="B84" s="128" t="s">
        <v>98</v>
      </c>
      <c r="C84" s="129" t="s">
        <v>36</v>
      </c>
      <c r="D84" s="130">
        <v>4</v>
      </c>
      <c r="E84" s="138">
        <v>15300</v>
      </c>
      <c r="F84" s="132">
        <f t="shared" si="0"/>
        <v>61200</v>
      </c>
      <c r="G84" s="148">
        <v>15200</v>
      </c>
      <c r="H84" s="133"/>
      <c r="I84" s="151"/>
      <c r="J84" s="133"/>
      <c r="K84" s="156"/>
      <c r="L84" s="133"/>
      <c r="M84" s="157">
        <f t="shared" si="5"/>
        <v>15200</v>
      </c>
      <c r="N84" s="145">
        <f t="shared" si="2"/>
        <v>60800</v>
      </c>
      <c r="O84" s="136"/>
    </row>
    <row r="85" spans="1:15" s="20" customFormat="1" ht="31.5" x14ac:dyDescent="0.2">
      <c r="A85" s="102">
        <v>62</v>
      </c>
      <c r="B85" s="103" t="s">
        <v>99</v>
      </c>
      <c r="C85" s="104" t="s">
        <v>36</v>
      </c>
      <c r="D85" s="105">
        <v>12</v>
      </c>
      <c r="E85" s="108">
        <v>30300</v>
      </c>
      <c r="F85" s="107">
        <f t="shared" si="0"/>
        <v>363600</v>
      </c>
      <c r="G85" s="36">
        <v>30200</v>
      </c>
      <c r="H85" s="17"/>
      <c r="I85" s="39"/>
      <c r="J85" s="17"/>
      <c r="K85" s="154"/>
      <c r="L85" s="17"/>
      <c r="M85" s="157">
        <f t="shared" si="5"/>
        <v>30200</v>
      </c>
      <c r="N85" s="145">
        <f t="shared" si="2"/>
        <v>362400</v>
      </c>
      <c r="O85" s="19"/>
    </row>
    <row r="86" spans="1:15" s="20" customFormat="1" ht="31.5" x14ac:dyDescent="0.2">
      <c r="A86" s="102">
        <v>63</v>
      </c>
      <c r="B86" s="103" t="s">
        <v>100</v>
      </c>
      <c r="C86" s="104" t="s">
        <v>36</v>
      </c>
      <c r="D86" s="105">
        <v>1</v>
      </c>
      <c r="E86" s="108">
        <v>531700</v>
      </c>
      <c r="F86" s="107">
        <f t="shared" si="0"/>
        <v>531700</v>
      </c>
      <c r="G86" s="36">
        <v>531600</v>
      </c>
      <c r="H86" s="17"/>
      <c r="I86" s="39"/>
      <c r="J86" s="17"/>
      <c r="K86" s="154"/>
      <c r="L86" s="17"/>
      <c r="M86" s="157">
        <f t="shared" si="5"/>
        <v>531600</v>
      </c>
      <c r="N86" s="145">
        <f t="shared" si="2"/>
        <v>531600</v>
      </c>
      <c r="O86" s="19"/>
    </row>
    <row r="87" spans="1:15" s="20" customFormat="1" ht="31.5" x14ac:dyDescent="0.2">
      <c r="A87" s="102">
        <v>64</v>
      </c>
      <c r="B87" s="103" t="s">
        <v>101</v>
      </c>
      <c r="C87" s="104" t="s">
        <v>36</v>
      </c>
      <c r="D87" s="105">
        <v>1</v>
      </c>
      <c r="E87" s="108">
        <v>446300</v>
      </c>
      <c r="F87" s="107">
        <f t="shared" si="0"/>
        <v>446300</v>
      </c>
      <c r="G87" s="36">
        <v>446200</v>
      </c>
      <c r="H87" s="17"/>
      <c r="I87" s="39"/>
      <c r="J87" s="17"/>
      <c r="K87" s="154"/>
      <c r="L87" s="17"/>
      <c r="M87" s="157">
        <f t="shared" si="5"/>
        <v>446200</v>
      </c>
      <c r="N87" s="145">
        <f t="shared" si="2"/>
        <v>446200</v>
      </c>
      <c r="O87" s="19"/>
    </row>
    <row r="88" spans="1:15" s="20" customFormat="1" ht="31.5" x14ac:dyDescent="0.2">
      <c r="A88" s="102">
        <v>65</v>
      </c>
      <c r="B88" s="103" t="s">
        <v>102</v>
      </c>
      <c r="C88" s="104" t="s">
        <v>36</v>
      </c>
      <c r="D88" s="105">
        <v>1</v>
      </c>
      <c r="E88" s="108">
        <v>259700</v>
      </c>
      <c r="F88" s="107">
        <f t="shared" si="0"/>
        <v>259700</v>
      </c>
      <c r="G88" s="36">
        <v>259600</v>
      </c>
      <c r="H88" s="17"/>
      <c r="I88" s="39"/>
      <c r="J88" s="17"/>
      <c r="K88" s="154"/>
      <c r="L88" s="17"/>
      <c r="M88" s="157">
        <f t="shared" si="5"/>
        <v>259600</v>
      </c>
      <c r="N88" s="145">
        <f t="shared" si="2"/>
        <v>259600</v>
      </c>
      <c r="O88" s="19"/>
    </row>
    <row r="89" spans="1:15" s="20" customFormat="1" ht="31.5" x14ac:dyDescent="0.2">
      <c r="A89" s="102">
        <v>66</v>
      </c>
      <c r="B89" s="103" t="s">
        <v>103</v>
      </c>
      <c r="C89" s="104" t="s">
        <v>36</v>
      </c>
      <c r="D89" s="105">
        <v>1</v>
      </c>
      <c r="E89" s="108">
        <v>217000</v>
      </c>
      <c r="F89" s="107">
        <f t="shared" ref="F89:F111" si="6">D89*E89</f>
        <v>217000</v>
      </c>
      <c r="G89" s="36">
        <v>216900</v>
      </c>
      <c r="H89" s="17"/>
      <c r="I89" s="39"/>
      <c r="J89" s="17"/>
      <c r="K89" s="154"/>
      <c r="L89" s="17"/>
      <c r="M89" s="157">
        <f t="shared" si="5"/>
        <v>216900</v>
      </c>
      <c r="N89" s="145">
        <f t="shared" ref="N89:N111" si="7">M89*D89</f>
        <v>216900</v>
      </c>
      <c r="O89" s="19"/>
    </row>
    <row r="90" spans="1:15" s="20" customFormat="1" ht="47.25" x14ac:dyDescent="0.2">
      <c r="A90" s="102">
        <v>67</v>
      </c>
      <c r="B90" s="103" t="s">
        <v>104</v>
      </c>
      <c r="C90" s="104" t="s">
        <v>36</v>
      </c>
      <c r="D90" s="105">
        <v>1</v>
      </c>
      <c r="E90" s="112">
        <v>267200</v>
      </c>
      <c r="F90" s="107">
        <f t="shared" si="6"/>
        <v>267200</v>
      </c>
      <c r="G90" s="36">
        <v>267100</v>
      </c>
      <c r="H90" s="17"/>
      <c r="I90" s="39"/>
      <c r="J90" s="17"/>
      <c r="K90" s="154"/>
      <c r="L90" s="17"/>
      <c r="M90" s="157">
        <f t="shared" si="5"/>
        <v>267100</v>
      </c>
      <c r="N90" s="145">
        <f t="shared" si="7"/>
        <v>267100</v>
      </c>
      <c r="O90" s="19"/>
    </row>
    <row r="91" spans="1:15" s="41" customFormat="1" ht="47.25" x14ac:dyDescent="0.2">
      <c r="A91" s="102">
        <v>68</v>
      </c>
      <c r="B91" s="103" t="s">
        <v>105</v>
      </c>
      <c r="C91" s="104" t="s">
        <v>36</v>
      </c>
      <c r="D91" s="105">
        <v>1</v>
      </c>
      <c r="E91" s="113">
        <v>278700</v>
      </c>
      <c r="F91" s="107">
        <f t="shared" si="6"/>
        <v>278700</v>
      </c>
      <c r="G91" s="36">
        <v>278600</v>
      </c>
      <c r="H91" s="17"/>
      <c r="I91" s="39"/>
      <c r="J91" s="17"/>
      <c r="K91" s="154"/>
      <c r="L91" s="17"/>
      <c r="M91" s="157">
        <f t="shared" si="5"/>
        <v>278600</v>
      </c>
      <c r="N91" s="145">
        <f t="shared" si="7"/>
        <v>278600</v>
      </c>
      <c r="O91" s="40"/>
    </row>
    <row r="92" spans="1:15" s="137" customFormat="1" ht="31.5" x14ac:dyDescent="0.2">
      <c r="A92" s="127">
        <v>69</v>
      </c>
      <c r="B92" s="128" t="s">
        <v>106</v>
      </c>
      <c r="C92" s="129" t="s">
        <v>36</v>
      </c>
      <c r="D92" s="130">
        <v>4</v>
      </c>
      <c r="E92" s="139">
        <v>15200</v>
      </c>
      <c r="F92" s="132">
        <f t="shared" si="6"/>
        <v>60800</v>
      </c>
      <c r="G92" s="148">
        <v>15100</v>
      </c>
      <c r="H92" s="133"/>
      <c r="I92" s="151"/>
      <c r="J92" s="133"/>
      <c r="K92" s="156"/>
      <c r="L92" s="133"/>
      <c r="M92" s="157">
        <f t="shared" si="5"/>
        <v>15100</v>
      </c>
      <c r="N92" s="145">
        <f t="shared" si="7"/>
        <v>60400</v>
      </c>
      <c r="O92" s="136"/>
    </row>
    <row r="93" spans="1:15" s="137" customFormat="1" ht="31.5" x14ac:dyDescent="0.2">
      <c r="A93" s="127">
        <v>70</v>
      </c>
      <c r="B93" s="128" t="s">
        <v>107</v>
      </c>
      <c r="C93" s="129" t="s">
        <v>36</v>
      </c>
      <c r="D93" s="130" t="s">
        <v>108</v>
      </c>
      <c r="E93" s="139">
        <v>20600</v>
      </c>
      <c r="F93" s="132">
        <f t="shared" si="6"/>
        <v>103000</v>
      </c>
      <c r="G93" s="148">
        <v>20500</v>
      </c>
      <c r="H93" s="133"/>
      <c r="I93" s="151"/>
      <c r="J93" s="133"/>
      <c r="K93" s="156"/>
      <c r="L93" s="133"/>
      <c r="M93" s="157">
        <f t="shared" si="5"/>
        <v>20500</v>
      </c>
      <c r="N93" s="145">
        <f t="shared" si="7"/>
        <v>102500</v>
      </c>
      <c r="O93" s="136"/>
    </row>
    <row r="94" spans="1:15" s="20" customFormat="1" ht="47.25" x14ac:dyDescent="0.2">
      <c r="A94" s="102">
        <v>71</v>
      </c>
      <c r="B94" s="103" t="s">
        <v>109</v>
      </c>
      <c r="C94" s="104" t="s">
        <v>36</v>
      </c>
      <c r="D94" s="105">
        <v>6</v>
      </c>
      <c r="E94" s="113">
        <v>29800</v>
      </c>
      <c r="F94" s="107">
        <f t="shared" si="6"/>
        <v>178800</v>
      </c>
      <c r="G94" s="36">
        <v>29700</v>
      </c>
      <c r="H94" s="17"/>
      <c r="I94" s="39"/>
      <c r="J94" s="17"/>
      <c r="K94" s="154"/>
      <c r="L94" s="17"/>
      <c r="M94" s="157">
        <f t="shared" si="5"/>
        <v>29700</v>
      </c>
      <c r="N94" s="145">
        <f t="shared" si="7"/>
        <v>178200</v>
      </c>
      <c r="O94" s="19"/>
    </row>
    <row r="95" spans="1:15" s="20" customFormat="1" ht="47.25" x14ac:dyDescent="0.2">
      <c r="A95" s="102">
        <v>72</v>
      </c>
      <c r="B95" s="103" t="s">
        <v>110</v>
      </c>
      <c r="C95" s="104" t="s">
        <v>36</v>
      </c>
      <c r="D95" s="105">
        <v>1</v>
      </c>
      <c r="E95" s="113">
        <v>182600</v>
      </c>
      <c r="F95" s="107">
        <f t="shared" si="6"/>
        <v>182600</v>
      </c>
      <c r="G95" s="36">
        <v>182500</v>
      </c>
      <c r="H95" s="17"/>
      <c r="I95" s="39"/>
      <c r="J95" s="17"/>
      <c r="K95" s="154"/>
      <c r="L95" s="17"/>
      <c r="M95" s="157">
        <f t="shared" si="5"/>
        <v>182500</v>
      </c>
      <c r="N95" s="145">
        <f t="shared" si="7"/>
        <v>182500</v>
      </c>
      <c r="O95" s="19"/>
    </row>
    <row r="96" spans="1:15" s="41" customFormat="1" ht="47.25" x14ac:dyDescent="0.2">
      <c r="A96" s="102">
        <v>73</v>
      </c>
      <c r="B96" s="103" t="s">
        <v>111</v>
      </c>
      <c r="C96" s="104" t="s">
        <v>36</v>
      </c>
      <c r="D96" s="105">
        <v>1</v>
      </c>
      <c r="E96" s="113">
        <v>182600</v>
      </c>
      <c r="F96" s="107">
        <f t="shared" si="6"/>
        <v>182600</v>
      </c>
      <c r="G96" s="36">
        <v>182500</v>
      </c>
      <c r="H96" s="17"/>
      <c r="I96" s="39"/>
      <c r="J96" s="17"/>
      <c r="K96" s="154"/>
      <c r="L96" s="17"/>
      <c r="M96" s="157">
        <f t="shared" si="5"/>
        <v>182500</v>
      </c>
      <c r="N96" s="145">
        <f t="shared" si="7"/>
        <v>182500</v>
      </c>
      <c r="O96" s="40"/>
    </row>
    <row r="97" spans="1:16" s="20" customFormat="1" ht="15.75" x14ac:dyDescent="0.2">
      <c r="A97" s="102">
        <v>74</v>
      </c>
      <c r="B97" s="103" t="s">
        <v>112</v>
      </c>
      <c r="C97" s="104" t="s">
        <v>36</v>
      </c>
      <c r="D97" s="105">
        <v>4</v>
      </c>
      <c r="E97" s="113">
        <v>17800</v>
      </c>
      <c r="F97" s="107">
        <f t="shared" si="6"/>
        <v>71200</v>
      </c>
      <c r="G97" s="36">
        <v>17700</v>
      </c>
      <c r="H97" s="17"/>
      <c r="I97" s="39"/>
      <c r="J97" s="17"/>
      <c r="K97" s="154"/>
      <c r="L97" s="17"/>
      <c r="M97" s="157">
        <f t="shared" si="5"/>
        <v>17700</v>
      </c>
      <c r="N97" s="145">
        <f t="shared" si="7"/>
        <v>70800</v>
      </c>
      <c r="O97" s="19"/>
    </row>
    <row r="98" spans="1:16" s="126" customFormat="1" ht="47.25" x14ac:dyDescent="0.2">
      <c r="A98" s="119">
        <v>75</v>
      </c>
      <c r="B98" s="120" t="s">
        <v>64</v>
      </c>
      <c r="C98" s="121" t="s">
        <v>36</v>
      </c>
      <c r="D98" s="122" t="s">
        <v>113</v>
      </c>
      <c r="E98" s="141">
        <v>52800</v>
      </c>
      <c r="F98" s="124">
        <f t="shared" si="6"/>
        <v>211200</v>
      </c>
      <c r="G98" s="147">
        <v>52700</v>
      </c>
      <c r="H98" s="95"/>
      <c r="I98" s="150"/>
      <c r="J98" s="95"/>
      <c r="K98" s="155"/>
      <c r="L98" s="95"/>
      <c r="M98" s="157">
        <f t="shared" si="5"/>
        <v>52700</v>
      </c>
      <c r="N98" s="145">
        <f t="shared" si="7"/>
        <v>210800</v>
      </c>
      <c r="O98" s="125"/>
    </row>
    <row r="99" spans="1:16" s="126" customFormat="1" ht="47.25" x14ac:dyDescent="0.2">
      <c r="A99" s="119">
        <v>76</v>
      </c>
      <c r="B99" s="120" t="s">
        <v>65</v>
      </c>
      <c r="C99" s="121" t="s">
        <v>36</v>
      </c>
      <c r="D99" s="122" t="s">
        <v>113</v>
      </c>
      <c r="E99" s="141">
        <v>68500</v>
      </c>
      <c r="F99" s="124">
        <f t="shared" si="6"/>
        <v>274000</v>
      </c>
      <c r="G99" s="147">
        <v>68400</v>
      </c>
      <c r="H99" s="95"/>
      <c r="I99" s="150"/>
      <c r="J99" s="95"/>
      <c r="K99" s="155"/>
      <c r="L99" s="95"/>
      <c r="M99" s="157">
        <f t="shared" si="5"/>
        <v>68400</v>
      </c>
      <c r="N99" s="145">
        <f t="shared" si="7"/>
        <v>273600</v>
      </c>
      <c r="O99" s="125"/>
    </row>
    <row r="100" spans="1:16" s="135" customFormat="1" ht="47.25" x14ac:dyDescent="0.2">
      <c r="A100" s="127">
        <v>77</v>
      </c>
      <c r="B100" s="128" t="s">
        <v>66</v>
      </c>
      <c r="C100" s="129" t="s">
        <v>36</v>
      </c>
      <c r="D100" s="130" t="s">
        <v>113</v>
      </c>
      <c r="E100" s="139">
        <v>68500</v>
      </c>
      <c r="F100" s="132">
        <f t="shared" si="6"/>
        <v>274000</v>
      </c>
      <c r="G100" s="148">
        <v>68400</v>
      </c>
      <c r="H100" s="133"/>
      <c r="I100" s="151"/>
      <c r="J100" s="133"/>
      <c r="K100" s="156"/>
      <c r="L100" s="133"/>
      <c r="M100" s="157">
        <f t="shared" si="5"/>
        <v>68400</v>
      </c>
      <c r="N100" s="145">
        <f t="shared" si="7"/>
        <v>273600</v>
      </c>
      <c r="O100" s="134"/>
    </row>
    <row r="101" spans="1:16" s="20" customFormat="1" ht="31.5" x14ac:dyDescent="0.2">
      <c r="A101" s="102">
        <v>78</v>
      </c>
      <c r="B101" s="103" t="s">
        <v>114</v>
      </c>
      <c r="C101" s="104" t="s">
        <v>29</v>
      </c>
      <c r="D101" s="105">
        <v>17</v>
      </c>
      <c r="E101" s="113">
        <v>9500</v>
      </c>
      <c r="F101" s="107">
        <f t="shared" si="6"/>
        <v>161500</v>
      </c>
      <c r="G101" s="36">
        <v>9400</v>
      </c>
      <c r="H101" s="17"/>
      <c r="I101" s="39"/>
      <c r="J101" s="17"/>
      <c r="K101" s="154"/>
      <c r="L101" s="17"/>
      <c r="M101" s="157">
        <f t="shared" si="5"/>
        <v>9400</v>
      </c>
      <c r="N101" s="145">
        <f t="shared" si="7"/>
        <v>159800</v>
      </c>
      <c r="O101" s="19"/>
    </row>
    <row r="102" spans="1:16" s="41" customFormat="1" ht="31.5" x14ac:dyDescent="0.2">
      <c r="A102" s="102">
        <v>79</v>
      </c>
      <c r="B102" s="103" t="s">
        <v>115</v>
      </c>
      <c r="C102" s="104" t="s">
        <v>36</v>
      </c>
      <c r="D102" s="105">
        <v>4</v>
      </c>
      <c r="E102" s="113">
        <v>41300</v>
      </c>
      <c r="F102" s="107">
        <f t="shared" si="6"/>
        <v>165200</v>
      </c>
      <c r="G102" s="36">
        <v>41200</v>
      </c>
      <c r="H102" s="17"/>
      <c r="I102" s="39"/>
      <c r="J102" s="17"/>
      <c r="K102" s="154"/>
      <c r="L102" s="17"/>
      <c r="M102" s="157">
        <f t="shared" si="5"/>
        <v>41200</v>
      </c>
      <c r="N102" s="145">
        <f t="shared" si="7"/>
        <v>164800</v>
      </c>
      <c r="O102" s="40"/>
    </row>
    <row r="103" spans="1:16" s="41" customFormat="1" ht="47.25" x14ac:dyDescent="0.2">
      <c r="A103" s="102">
        <v>80</v>
      </c>
      <c r="B103" s="103" t="s">
        <v>116</v>
      </c>
      <c r="C103" s="104" t="s">
        <v>36</v>
      </c>
      <c r="D103" s="105">
        <v>1</v>
      </c>
      <c r="E103" s="113">
        <v>228200</v>
      </c>
      <c r="F103" s="107">
        <f t="shared" si="6"/>
        <v>228200</v>
      </c>
      <c r="G103" s="36">
        <v>228100</v>
      </c>
      <c r="H103" s="17"/>
      <c r="I103" s="39"/>
      <c r="J103" s="17"/>
      <c r="K103" s="154"/>
      <c r="L103" s="17"/>
      <c r="M103" s="157">
        <f t="shared" si="5"/>
        <v>228100</v>
      </c>
      <c r="N103" s="145">
        <f t="shared" si="7"/>
        <v>228100</v>
      </c>
      <c r="O103" s="40"/>
    </row>
    <row r="104" spans="1:16" s="20" customFormat="1" ht="31.5" x14ac:dyDescent="0.2">
      <c r="A104" s="102">
        <v>81</v>
      </c>
      <c r="B104" s="103" t="s">
        <v>135</v>
      </c>
      <c r="C104" s="104" t="s">
        <v>29</v>
      </c>
      <c r="D104" s="105">
        <v>1</v>
      </c>
      <c r="E104" s="113">
        <v>87000</v>
      </c>
      <c r="F104" s="107">
        <f t="shared" si="6"/>
        <v>87000</v>
      </c>
      <c r="G104" s="36">
        <v>86900</v>
      </c>
      <c r="H104" s="17"/>
      <c r="I104" s="39">
        <v>79998.600000000006</v>
      </c>
      <c r="J104" s="17"/>
      <c r="K104" s="154"/>
      <c r="L104" s="17"/>
      <c r="M104" s="39">
        <f>I104</f>
        <v>79998.600000000006</v>
      </c>
      <c r="N104" s="158">
        <f t="shared" si="7"/>
        <v>79998.600000000006</v>
      </c>
      <c r="O104" s="19"/>
    </row>
    <row r="105" spans="1:16" s="41" customFormat="1" ht="31.5" x14ac:dyDescent="0.2">
      <c r="A105" s="102">
        <v>82</v>
      </c>
      <c r="B105" s="103" t="s">
        <v>117</v>
      </c>
      <c r="C105" s="104" t="s">
        <v>36</v>
      </c>
      <c r="D105" s="105">
        <v>1</v>
      </c>
      <c r="E105" s="113">
        <v>14000</v>
      </c>
      <c r="F105" s="107">
        <f t="shared" si="6"/>
        <v>14000</v>
      </c>
      <c r="G105" s="36">
        <v>13900</v>
      </c>
      <c r="H105" s="17"/>
      <c r="I105" s="39"/>
      <c r="J105" s="17"/>
      <c r="K105" s="154"/>
      <c r="L105" s="17"/>
      <c r="M105" s="36">
        <f>G105</f>
        <v>13900</v>
      </c>
      <c r="N105" s="145">
        <f t="shared" si="7"/>
        <v>13900</v>
      </c>
      <c r="O105" s="40"/>
    </row>
    <row r="106" spans="1:16" s="41" customFormat="1" ht="31.5" x14ac:dyDescent="0.2">
      <c r="A106" s="102">
        <v>83</v>
      </c>
      <c r="B106" s="103" t="s">
        <v>118</v>
      </c>
      <c r="C106" s="104" t="s">
        <v>36</v>
      </c>
      <c r="D106" s="105">
        <v>1</v>
      </c>
      <c r="E106" s="113">
        <v>284000</v>
      </c>
      <c r="F106" s="107">
        <f t="shared" si="6"/>
        <v>284000</v>
      </c>
      <c r="G106" s="36">
        <v>283900</v>
      </c>
      <c r="H106" s="17"/>
      <c r="I106" s="39"/>
      <c r="J106" s="17"/>
      <c r="K106" s="154"/>
      <c r="L106" s="17"/>
      <c r="M106" s="36">
        <f t="shared" ref="M106:M108" si="8">G106</f>
        <v>283900</v>
      </c>
      <c r="N106" s="145">
        <f t="shared" si="7"/>
        <v>283900</v>
      </c>
      <c r="O106" s="40"/>
    </row>
    <row r="107" spans="1:16" s="20" customFormat="1" ht="31.5" x14ac:dyDescent="0.2">
      <c r="A107" s="102">
        <v>84</v>
      </c>
      <c r="B107" s="109" t="s">
        <v>119</v>
      </c>
      <c r="C107" s="110" t="s">
        <v>36</v>
      </c>
      <c r="D107" s="111">
        <v>2</v>
      </c>
      <c r="E107" s="113">
        <v>230700</v>
      </c>
      <c r="F107" s="107">
        <f t="shared" si="6"/>
        <v>461400</v>
      </c>
      <c r="G107" s="36">
        <v>230600</v>
      </c>
      <c r="H107" s="17"/>
      <c r="I107" s="39"/>
      <c r="J107" s="17"/>
      <c r="K107" s="154"/>
      <c r="L107" s="17"/>
      <c r="M107" s="36">
        <f t="shared" si="8"/>
        <v>230600</v>
      </c>
      <c r="N107" s="145">
        <f t="shared" si="7"/>
        <v>461200</v>
      </c>
      <c r="O107" s="19"/>
    </row>
    <row r="108" spans="1:16" s="41" customFormat="1" ht="31.5" x14ac:dyDescent="0.2">
      <c r="A108" s="102">
        <v>85</v>
      </c>
      <c r="B108" s="109" t="s">
        <v>120</v>
      </c>
      <c r="C108" s="110" t="s">
        <v>36</v>
      </c>
      <c r="D108" s="111">
        <v>1</v>
      </c>
      <c r="E108" s="113">
        <v>17100</v>
      </c>
      <c r="F108" s="107">
        <f t="shared" si="6"/>
        <v>17100</v>
      </c>
      <c r="G108" s="36">
        <v>17000</v>
      </c>
      <c r="H108" s="17"/>
      <c r="I108" s="39"/>
      <c r="J108" s="17"/>
      <c r="K108" s="154"/>
      <c r="L108" s="17"/>
      <c r="M108" s="36">
        <f t="shared" si="8"/>
        <v>17000</v>
      </c>
      <c r="N108" s="145">
        <f t="shared" si="7"/>
        <v>17000</v>
      </c>
      <c r="O108" s="40"/>
    </row>
    <row r="109" spans="1:16" s="20" customFormat="1" ht="31.5" x14ac:dyDescent="0.2">
      <c r="A109" s="102">
        <v>86</v>
      </c>
      <c r="B109" s="109" t="s">
        <v>121</v>
      </c>
      <c r="C109" s="110" t="s">
        <v>36</v>
      </c>
      <c r="D109" s="111">
        <v>2</v>
      </c>
      <c r="E109" s="113">
        <v>39200</v>
      </c>
      <c r="F109" s="107">
        <f t="shared" si="6"/>
        <v>78400</v>
      </c>
      <c r="G109" s="36">
        <v>39100</v>
      </c>
      <c r="H109" s="17"/>
      <c r="I109" s="39">
        <v>35001.4</v>
      </c>
      <c r="J109" s="17"/>
      <c r="K109" s="154"/>
      <c r="L109" s="17"/>
      <c r="M109" s="39">
        <f>I109</f>
        <v>35001.4</v>
      </c>
      <c r="N109" s="158">
        <f t="shared" si="7"/>
        <v>70002.8</v>
      </c>
      <c r="O109" s="19"/>
    </row>
    <row r="110" spans="1:16" s="20" customFormat="1" ht="141.75" x14ac:dyDescent="0.2">
      <c r="A110" s="102">
        <v>87</v>
      </c>
      <c r="B110" s="103" t="s">
        <v>122</v>
      </c>
      <c r="C110" s="102" t="s">
        <v>25</v>
      </c>
      <c r="D110" s="114">
        <v>8</v>
      </c>
      <c r="E110" s="113">
        <v>8000</v>
      </c>
      <c r="F110" s="107">
        <f t="shared" si="6"/>
        <v>64000</v>
      </c>
      <c r="G110" s="36">
        <v>7900</v>
      </c>
      <c r="H110" s="17"/>
      <c r="I110" s="39"/>
      <c r="J110" s="17"/>
      <c r="K110" s="154">
        <v>5000</v>
      </c>
      <c r="L110" s="17"/>
      <c r="M110" s="154">
        <f>K110</f>
        <v>5000</v>
      </c>
      <c r="N110" s="159">
        <f t="shared" si="7"/>
        <v>40000</v>
      </c>
      <c r="O110" s="19"/>
    </row>
    <row r="111" spans="1:16" s="41" customFormat="1" ht="31.5" x14ac:dyDescent="0.2">
      <c r="A111" s="102">
        <v>88</v>
      </c>
      <c r="B111" s="109" t="s">
        <v>123</v>
      </c>
      <c r="C111" s="115" t="s">
        <v>36</v>
      </c>
      <c r="D111" s="116">
        <v>3</v>
      </c>
      <c r="E111" s="113">
        <v>11000</v>
      </c>
      <c r="F111" s="107">
        <f t="shared" si="6"/>
        <v>33000</v>
      </c>
      <c r="G111" s="36">
        <v>10900</v>
      </c>
      <c r="H111" s="17"/>
      <c r="I111" s="39"/>
      <c r="J111" s="17"/>
      <c r="K111" s="154"/>
      <c r="L111" s="17"/>
      <c r="M111" s="36">
        <f>G111</f>
        <v>10900</v>
      </c>
      <c r="N111" s="145">
        <f t="shared" si="7"/>
        <v>32700</v>
      </c>
      <c r="O111" s="40"/>
    </row>
    <row r="112" spans="1:16" s="20" customFormat="1" ht="30" customHeight="1" x14ac:dyDescent="0.2">
      <c r="A112" s="30"/>
      <c r="B112" s="31" t="s">
        <v>30</v>
      </c>
      <c r="C112" s="32" t="s">
        <v>124</v>
      </c>
      <c r="D112" s="33"/>
      <c r="E112" s="34"/>
      <c r="F112" s="117">
        <f>SUM(F24:F111)</f>
        <v>16832900</v>
      </c>
      <c r="G112" s="149"/>
      <c r="H112" s="17"/>
      <c r="I112" s="39"/>
      <c r="J112" s="17"/>
      <c r="K112" s="154"/>
      <c r="L112" s="17"/>
      <c r="M112" s="17"/>
      <c r="N112" s="164">
        <f>SUM(N24:N111)</f>
        <v>16502762</v>
      </c>
      <c r="O112" s="19"/>
      <c r="P112" s="19"/>
    </row>
    <row r="113" spans="1:21" s="22" customFormat="1" ht="33" customHeight="1" x14ac:dyDescent="0.2">
      <c r="A113" s="87" t="s">
        <v>136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21"/>
      <c r="O113" s="21"/>
      <c r="P113" s="21"/>
      <c r="Q113" s="21"/>
      <c r="R113" s="21"/>
      <c r="S113" s="21"/>
      <c r="T113" s="21"/>
      <c r="U113" s="21"/>
    </row>
    <row r="114" spans="1:21" s="22" customFormat="1" ht="19.5" customHeight="1" x14ac:dyDescent="0.2">
      <c r="A114" s="23" t="s">
        <v>19</v>
      </c>
      <c r="B114" s="69"/>
      <c r="C114" s="69"/>
      <c r="D114" s="69"/>
      <c r="E114" s="24"/>
      <c r="F114" s="24"/>
      <c r="G114" s="24"/>
      <c r="H114" s="69"/>
      <c r="I114" s="69"/>
      <c r="J114" s="69"/>
      <c r="K114" s="69"/>
      <c r="L114" s="69"/>
      <c r="M114" s="69"/>
      <c r="N114" s="21"/>
      <c r="O114" s="21"/>
      <c r="P114" s="21"/>
      <c r="Q114" s="21"/>
      <c r="R114" s="21"/>
      <c r="S114" s="21"/>
      <c r="T114" s="21"/>
      <c r="U114" s="21"/>
    </row>
    <row r="115" spans="1:21" s="22" customFormat="1" x14ac:dyDescent="0.2">
      <c r="D115" s="69"/>
      <c r="E115" s="24"/>
      <c r="F115" s="24"/>
      <c r="G115" s="24"/>
      <c r="H115" s="69"/>
      <c r="I115" s="69"/>
      <c r="J115" s="69"/>
      <c r="K115" s="69"/>
      <c r="L115" s="69"/>
      <c r="M115" s="69"/>
      <c r="N115" s="21"/>
      <c r="O115" s="21"/>
      <c r="P115" s="21"/>
      <c r="Q115" s="21"/>
      <c r="R115" s="21"/>
      <c r="S115" s="21"/>
      <c r="T115" s="21"/>
      <c r="U115" s="21"/>
    </row>
    <row r="116" spans="1:21" s="22" customFormat="1" ht="24" x14ac:dyDescent="0.2">
      <c r="A116" s="25" t="s">
        <v>0</v>
      </c>
      <c r="B116" s="26" t="s">
        <v>13</v>
      </c>
      <c r="C116" s="118" t="s">
        <v>18</v>
      </c>
      <c r="D116" s="118"/>
      <c r="E116" s="118"/>
      <c r="F116" s="118"/>
      <c r="G116" s="24"/>
      <c r="H116" s="69"/>
      <c r="I116" s="69"/>
      <c r="J116" s="69"/>
      <c r="K116" s="69"/>
      <c r="L116" s="69"/>
      <c r="M116" s="69"/>
      <c r="N116" s="21"/>
      <c r="O116" s="21"/>
      <c r="P116" s="21"/>
      <c r="Q116" s="21"/>
      <c r="R116" s="21"/>
      <c r="S116" s="21"/>
      <c r="T116" s="21"/>
      <c r="U116" s="21"/>
    </row>
    <row r="117" spans="1:21" s="22" customFormat="1" ht="16.5" customHeight="1" x14ac:dyDescent="0.2">
      <c r="A117" s="25">
        <v>1</v>
      </c>
      <c r="B117" s="25" t="str">
        <f>B16</f>
        <v>ТОО "Глобал Медикал"</v>
      </c>
      <c r="C117" s="118" t="s">
        <v>17</v>
      </c>
      <c r="D117" s="118"/>
      <c r="E117" s="118"/>
      <c r="F117" s="118"/>
      <c r="G117" s="24"/>
      <c r="H117" s="69"/>
      <c r="I117" s="69"/>
      <c r="J117" s="69"/>
      <c r="K117" s="69"/>
      <c r="L117" s="69"/>
      <c r="M117" s="69"/>
      <c r="N117" s="21"/>
      <c r="O117" s="21"/>
      <c r="P117" s="21"/>
      <c r="Q117" s="21"/>
      <c r="R117" s="21"/>
      <c r="S117" s="21"/>
      <c r="T117" s="21"/>
      <c r="U117" s="21"/>
    </row>
    <row r="118" spans="1:21" s="22" customFormat="1" ht="16.5" customHeight="1" x14ac:dyDescent="0.2">
      <c r="A118" s="25">
        <v>2</v>
      </c>
      <c r="B118" s="25" t="str">
        <f>B17</f>
        <v>ТОО "Интермедика Алматы"</v>
      </c>
      <c r="C118" s="118" t="s">
        <v>17</v>
      </c>
      <c r="D118" s="118"/>
      <c r="E118" s="118"/>
      <c r="F118" s="118"/>
      <c r="G118" s="24"/>
      <c r="H118" s="69"/>
      <c r="I118" s="69"/>
      <c r="J118" s="69"/>
      <c r="K118" s="69"/>
      <c r="L118" s="69"/>
      <c r="M118" s="69"/>
      <c r="N118" s="21"/>
      <c r="O118" s="21"/>
      <c r="P118" s="21"/>
      <c r="Q118" s="21"/>
      <c r="R118" s="21"/>
      <c r="S118" s="21"/>
      <c r="T118" s="21"/>
      <c r="U118" s="21"/>
    </row>
    <row r="119" spans="1:21" s="22" customFormat="1" ht="16.5" customHeight="1" x14ac:dyDescent="0.2">
      <c r="A119" s="25">
        <v>3</v>
      </c>
      <c r="B119" s="25" t="str">
        <f>B18</f>
        <v>ТОО "FAM.ALLIANCE"</v>
      </c>
      <c r="C119" s="118" t="s">
        <v>17</v>
      </c>
      <c r="D119" s="118"/>
      <c r="E119" s="118"/>
      <c r="F119" s="118"/>
      <c r="G119" s="24"/>
      <c r="H119" s="69"/>
      <c r="I119" s="69"/>
      <c r="J119" s="69"/>
      <c r="K119" s="69"/>
      <c r="L119" s="69"/>
      <c r="M119" s="69"/>
      <c r="N119" s="21"/>
      <c r="O119" s="21"/>
      <c r="P119" s="21"/>
      <c r="Q119" s="21"/>
      <c r="R119" s="21"/>
      <c r="S119" s="21"/>
      <c r="T119" s="21"/>
      <c r="U119" s="21"/>
    </row>
    <row r="120" spans="1:21" s="22" customFormat="1" x14ac:dyDescent="0.2">
      <c r="A120" s="27"/>
      <c r="B120" s="27"/>
      <c r="C120" s="27"/>
      <c r="D120" s="69"/>
      <c r="E120" s="24"/>
      <c r="F120" s="24"/>
      <c r="G120" s="24"/>
      <c r="H120" s="69"/>
      <c r="I120" s="69"/>
      <c r="J120" s="69"/>
      <c r="K120" s="69"/>
      <c r="L120" s="69"/>
      <c r="M120" s="69"/>
      <c r="N120" s="21"/>
      <c r="O120" s="21"/>
      <c r="P120" s="21"/>
      <c r="Q120" s="21"/>
      <c r="R120" s="21"/>
      <c r="S120" s="21"/>
      <c r="T120" s="21"/>
      <c r="U120" s="21"/>
    </row>
    <row r="121" spans="1:21" s="22" customFormat="1" x14ac:dyDescent="0.2">
      <c r="D121" s="69"/>
      <c r="E121" s="24"/>
      <c r="F121" s="24"/>
      <c r="G121" s="24"/>
      <c r="H121" s="69"/>
      <c r="I121" s="69"/>
      <c r="J121" s="69"/>
      <c r="K121" s="69"/>
      <c r="L121" s="69"/>
      <c r="M121" s="69"/>
      <c r="N121" s="21"/>
      <c r="O121" s="21"/>
      <c r="P121" s="21"/>
      <c r="Q121" s="21"/>
      <c r="R121" s="21"/>
      <c r="S121" s="21"/>
      <c r="T121" s="21"/>
      <c r="U121" s="21"/>
    </row>
    <row r="122" spans="1:21" s="20" customFormat="1" ht="12.75" x14ac:dyDescent="0.2">
      <c r="A122" s="29" t="s">
        <v>137</v>
      </c>
      <c r="D122" s="69"/>
      <c r="E122" s="24"/>
      <c r="F122" s="24"/>
      <c r="G122" s="24"/>
      <c r="H122" s="69"/>
      <c r="I122" s="69"/>
      <c r="J122" s="69"/>
      <c r="K122" s="69"/>
      <c r="L122" s="69"/>
      <c r="M122" s="69"/>
      <c r="N122" s="28"/>
      <c r="O122" s="28"/>
      <c r="P122" s="28"/>
      <c r="Q122" s="28"/>
      <c r="R122" s="28"/>
      <c r="S122" s="28"/>
      <c r="T122" s="28"/>
      <c r="U122" s="28"/>
    </row>
    <row r="123" spans="1:21" s="22" customFormat="1" x14ac:dyDescent="0.2">
      <c r="A123" s="69"/>
      <c r="B123" s="69"/>
      <c r="C123" s="69"/>
      <c r="D123" s="69"/>
      <c r="E123" s="24"/>
      <c r="F123" s="24"/>
      <c r="G123" s="24"/>
      <c r="H123" s="69"/>
      <c r="I123" s="69"/>
      <c r="J123" s="69"/>
      <c r="K123" s="69"/>
      <c r="L123" s="69"/>
      <c r="M123" s="69"/>
      <c r="N123" s="21"/>
      <c r="O123" s="21"/>
      <c r="P123" s="21"/>
      <c r="Q123" s="21"/>
      <c r="R123" s="21"/>
      <c r="S123" s="21"/>
      <c r="T123" s="21"/>
      <c r="U123" s="21"/>
    </row>
    <row r="124" spans="1:21" s="22" customFormat="1" ht="18.75" customHeight="1" x14ac:dyDescent="0.2">
      <c r="A124" s="90" t="s">
        <v>8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21"/>
      <c r="O124" s="21"/>
      <c r="P124" s="21"/>
      <c r="Q124" s="21"/>
      <c r="R124" s="21"/>
      <c r="S124" s="21"/>
      <c r="T124" s="21"/>
      <c r="U124" s="21"/>
    </row>
    <row r="125" spans="1:21" ht="11.25" customHeight="1" x14ac:dyDescent="0.2">
      <c r="A125" s="21"/>
      <c r="B125" s="21"/>
      <c r="C125" s="21"/>
      <c r="D125" s="21"/>
      <c r="E125" s="42"/>
      <c r="F125" s="42"/>
      <c r="G125" s="42"/>
      <c r="H125" s="21"/>
      <c r="I125" s="21"/>
      <c r="J125" s="21"/>
      <c r="K125" s="21"/>
      <c r="L125" s="21"/>
      <c r="M125" s="21"/>
      <c r="N125" s="10"/>
      <c r="O125" s="10"/>
      <c r="P125" s="10"/>
      <c r="Q125" s="10"/>
      <c r="R125" s="10"/>
      <c r="S125" s="10"/>
      <c r="T125" s="10"/>
      <c r="U125" s="10"/>
    </row>
    <row r="126" spans="1:21" ht="45.75" customHeight="1" x14ac:dyDescent="0.2">
      <c r="A126" s="43" t="s">
        <v>9</v>
      </c>
      <c r="B126" s="44" t="s">
        <v>10</v>
      </c>
      <c r="C126" s="91" t="s">
        <v>11</v>
      </c>
      <c r="D126" s="91"/>
      <c r="E126" s="91"/>
      <c r="F126" s="79" t="s">
        <v>12</v>
      </c>
      <c r="G126" s="79"/>
      <c r="H126" s="45"/>
      <c r="I126" s="45"/>
      <c r="J126" s="45"/>
      <c r="K126" s="45"/>
      <c r="L126" s="45"/>
      <c r="M126" s="45"/>
      <c r="N126" s="8"/>
      <c r="O126" s="8"/>
      <c r="P126" s="8"/>
      <c r="Q126" s="5"/>
      <c r="R126" s="5"/>
    </row>
    <row r="127" spans="1:21" ht="25.5" customHeight="1" x14ac:dyDescent="0.2">
      <c r="A127" s="47">
        <v>1</v>
      </c>
      <c r="B127" s="48" t="str">
        <f>B117</f>
        <v>ТОО "Глобал Медикал"</v>
      </c>
      <c r="C127" s="73" t="s">
        <v>138</v>
      </c>
      <c r="D127" s="74"/>
      <c r="E127" s="75"/>
      <c r="F127" s="77">
        <f>N24+N25+N26+N27+N28+N29+N30+N31+N32+N33+N34+N35+N36+N37+N38+N39+N40+N41+N42+N43+N44+N45+N46+N47+N49+N50+N51+N52+N53+N55+N56+N57+N58+N59+N60+N61+N62+N63+N64+N65+N66+N67+N68+N69+N70+N71+N72+N73+N74+N75+N76+N79+N80+N82+N83+N84+N85+N86+N87+N88+N89+N90+N91+N92+N93+N94+N95+N96+N97+N98+N99+N100+N101+N102+N103+N105+N106+N107+N108+N111</f>
        <v>14232900</v>
      </c>
      <c r="G127" s="78"/>
      <c r="H127" s="49"/>
      <c r="I127" s="20"/>
      <c r="J127" s="49"/>
      <c r="K127" s="20"/>
      <c r="L127" s="49"/>
      <c r="N127" s="8"/>
      <c r="O127" s="8"/>
      <c r="P127" s="8"/>
      <c r="Q127" s="5"/>
      <c r="R127" s="5"/>
    </row>
    <row r="128" spans="1:21" ht="26.25" customHeight="1" x14ac:dyDescent="0.2">
      <c r="A128" s="47">
        <v>2</v>
      </c>
      <c r="B128" s="50" t="str">
        <f>B118</f>
        <v>ТОО "Интермедика Алматы"</v>
      </c>
      <c r="C128" s="73" t="s">
        <v>139</v>
      </c>
      <c r="D128" s="74"/>
      <c r="E128" s="75"/>
      <c r="F128" s="77">
        <f>N48+N54+N77+N78+N81+N104+N109</f>
        <v>2229862</v>
      </c>
      <c r="G128" s="78"/>
      <c r="H128" s="49"/>
      <c r="I128" s="20"/>
      <c r="J128" s="49"/>
      <c r="K128" s="20"/>
      <c r="L128" s="49"/>
      <c r="N128" s="8"/>
      <c r="O128" s="8"/>
      <c r="P128" s="8"/>
      <c r="Q128" s="5"/>
      <c r="R128" s="5"/>
    </row>
    <row r="129" spans="1:21" ht="30" customHeight="1" x14ac:dyDescent="0.2">
      <c r="A129" s="47">
        <v>3</v>
      </c>
      <c r="B129" s="50" t="str">
        <f>B119</f>
        <v>ТОО "FAM.ALLIANCE"</v>
      </c>
      <c r="C129" s="73" t="s">
        <v>140</v>
      </c>
      <c r="D129" s="74"/>
      <c r="E129" s="75"/>
      <c r="F129" s="77">
        <f>N110</f>
        <v>40000</v>
      </c>
      <c r="G129" s="78"/>
      <c r="H129" s="49"/>
      <c r="I129" s="20"/>
      <c r="J129" s="49"/>
      <c r="K129" s="20"/>
      <c r="L129" s="49"/>
      <c r="N129" s="8"/>
      <c r="O129" s="8"/>
      <c r="P129" s="8"/>
      <c r="Q129" s="5"/>
      <c r="R129" s="5"/>
    </row>
    <row r="130" spans="1:21" ht="12.75" x14ac:dyDescent="0.2">
      <c r="A130" s="29"/>
      <c r="B130" s="51"/>
      <c r="C130" s="52"/>
      <c r="D130" s="52"/>
      <c r="E130" s="53"/>
      <c r="F130" s="54"/>
      <c r="G130" s="54">
        <f>F127+F128+F129</f>
        <v>16502762</v>
      </c>
      <c r="H130" s="49"/>
      <c r="I130" s="20"/>
      <c r="J130" s="49"/>
      <c r="K130" s="20"/>
      <c r="L130" s="49"/>
      <c r="N130" s="8"/>
      <c r="O130" s="8"/>
      <c r="P130" s="8"/>
      <c r="Q130" s="5"/>
      <c r="R130" s="5"/>
    </row>
    <row r="131" spans="1:21" x14ac:dyDescent="0.2">
      <c r="A131" s="18"/>
      <c r="B131" s="18"/>
      <c r="C131" s="18"/>
      <c r="D131" s="88"/>
      <c r="E131" s="88"/>
      <c r="F131" s="89"/>
      <c r="G131" s="89"/>
      <c r="H131" s="89"/>
      <c r="I131" s="89"/>
      <c r="J131" s="89"/>
      <c r="K131" s="89"/>
      <c r="L131" s="89"/>
      <c r="M131" s="89"/>
      <c r="N131" s="8"/>
      <c r="O131" s="9"/>
      <c r="P131" s="8"/>
      <c r="Q131" s="8"/>
      <c r="R131" s="8"/>
      <c r="S131" s="5"/>
      <c r="T131" s="5"/>
      <c r="U131" s="5"/>
    </row>
    <row r="132" spans="1:21" s="12" customFormat="1" ht="15.75" x14ac:dyDescent="0.25">
      <c r="A132" s="68" t="s">
        <v>34</v>
      </c>
      <c r="B132" s="68"/>
      <c r="C132" s="68"/>
      <c r="D132" s="68"/>
      <c r="E132" s="68"/>
      <c r="F132" s="68"/>
      <c r="G132" s="68"/>
      <c r="H132" s="55"/>
      <c r="I132" s="55"/>
      <c r="J132" s="55"/>
      <c r="K132" s="55"/>
      <c r="L132" s="55"/>
      <c r="M132" s="55"/>
      <c r="N132" s="13"/>
      <c r="O132" s="14"/>
      <c r="P132" s="13"/>
      <c r="Q132" s="13"/>
      <c r="R132" s="13"/>
      <c r="S132" s="11"/>
      <c r="T132" s="11"/>
      <c r="U132" s="11"/>
    </row>
    <row r="133" spans="1:21" s="12" customFormat="1" ht="15.75" x14ac:dyDescent="0.25">
      <c r="A133" s="56"/>
      <c r="B133" s="56"/>
      <c r="C133" s="56"/>
      <c r="D133" s="56"/>
      <c r="E133" s="57"/>
      <c r="F133" s="57"/>
      <c r="G133" s="57"/>
      <c r="H133" s="58"/>
      <c r="I133" s="58"/>
      <c r="J133" s="58"/>
      <c r="K133" s="58"/>
      <c r="L133" s="58"/>
      <c r="M133" s="58"/>
      <c r="N133" s="16"/>
      <c r="O133" s="15"/>
      <c r="P133" s="15"/>
      <c r="Q133" s="15"/>
    </row>
    <row r="134" spans="1:21" ht="12.75" x14ac:dyDescent="0.2">
      <c r="A134" s="76" t="s">
        <v>26</v>
      </c>
      <c r="B134" s="76"/>
      <c r="C134" s="76"/>
      <c r="D134" s="76"/>
      <c r="E134" s="76"/>
      <c r="F134" s="76"/>
      <c r="G134" s="76"/>
      <c r="I134" s="20"/>
      <c r="K134" s="20"/>
    </row>
    <row r="135" spans="1:21" ht="12.75" x14ac:dyDescent="0.2">
      <c r="A135" s="76"/>
      <c r="B135" s="76"/>
      <c r="C135" s="76"/>
      <c r="D135" s="76"/>
      <c r="E135" s="76"/>
      <c r="F135" s="76"/>
      <c r="G135" s="76"/>
      <c r="I135" s="20"/>
      <c r="K135" s="20"/>
    </row>
    <row r="136" spans="1:21" ht="12.75" x14ac:dyDescent="0.2">
      <c r="A136" s="76" t="s">
        <v>141</v>
      </c>
      <c r="B136" s="76"/>
      <c r="C136" s="76"/>
      <c r="D136" s="76"/>
      <c r="E136" s="76"/>
      <c r="F136" s="76"/>
      <c r="G136" s="76"/>
      <c r="I136" s="20"/>
      <c r="K136" s="20"/>
    </row>
    <row r="137" spans="1:21" ht="12.75" x14ac:dyDescent="0.2">
      <c r="A137" s="56"/>
      <c r="B137" s="56"/>
      <c r="C137" s="56"/>
      <c r="D137" s="56"/>
      <c r="E137" s="57"/>
      <c r="F137" s="57"/>
      <c r="G137" s="57"/>
      <c r="I137" s="20"/>
      <c r="K137" s="20"/>
    </row>
    <row r="138" spans="1:21" ht="12.75" x14ac:dyDescent="0.2">
      <c r="A138" s="76" t="s">
        <v>27</v>
      </c>
      <c r="B138" s="76"/>
      <c r="C138" s="76"/>
      <c r="D138" s="76"/>
      <c r="E138" s="76"/>
      <c r="F138" s="76"/>
      <c r="G138" s="76"/>
      <c r="I138" s="20"/>
      <c r="K138" s="20"/>
    </row>
    <row r="139" spans="1:21" ht="12.75" x14ac:dyDescent="0.2">
      <c r="A139" s="56"/>
      <c r="B139" s="56"/>
      <c r="C139" s="56"/>
      <c r="D139" s="56"/>
      <c r="E139" s="57"/>
      <c r="F139" s="57"/>
      <c r="G139" s="57"/>
      <c r="I139" s="20"/>
      <c r="K139" s="20"/>
    </row>
    <row r="140" spans="1:21" x14ac:dyDescent="0.2">
      <c r="G140" s="59"/>
      <c r="I140" s="20"/>
      <c r="K140" s="20"/>
    </row>
  </sheetData>
  <mergeCells count="51">
    <mergeCell ref="C117:F117"/>
    <mergeCell ref="C118:F118"/>
    <mergeCell ref="C119:F119"/>
    <mergeCell ref="A135:G135"/>
    <mergeCell ref="A136:G136"/>
    <mergeCell ref="D131:E131"/>
    <mergeCell ref="F131:M131"/>
    <mergeCell ref="A113:M113"/>
    <mergeCell ref="M21:M23"/>
    <mergeCell ref="D22:D23"/>
    <mergeCell ref="E22:E23"/>
    <mergeCell ref="F22:F23"/>
    <mergeCell ref="A21:A23"/>
    <mergeCell ref="B21:B23"/>
    <mergeCell ref="C21:C23"/>
    <mergeCell ref="D21:F21"/>
    <mergeCell ref="A124:M124"/>
    <mergeCell ref="C126:E126"/>
    <mergeCell ref="C127:E127"/>
    <mergeCell ref="C116:F116"/>
    <mergeCell ref="G22:H22"/>
    <mergeCell ref="I21:J21"/>
    <mergeCell ref="A14:M14"/>
    <mergeCell ref="S10:U10"/>
    <mergeCell ref="C16:D16"/>
    <mergeCell ref="C15:D15"/>
    <mergeCell ref="C17:D17"/>
    <mergeCell ref="C18:D18"/>
    <mergeCell ref="N21:N23"/>
    <mergeCell ref="A8:D8"/>
    <mergeCell ref="A9:M9"/>
    <mergeCell ref="A10:M10"/>
    <mergeCell ref="A12:M12"/>
    <mergeCell ref="G21:H21"/>
    <mergeCell ref="A7:D7"/>
    <mergeCell ref="A2:M2"/>
    <mergeCell ref="A3:M3"/>
    <mergeCell ref="A4:D4"/>
    <mergeCell ref="A5:C5"/>
    <mergeCell ref="A6:M6"/>
    <mergeCell ref="I22:J22"/>
    <mergeCell ref="K21:L21"/>
    <mergeCell ref="K22:L22"/>
    <mergeCell ref="A138:G138"/>
    <mergeCell ref="A134:G134"/>
    <mergeCell ref="C128:E128"/>
    <mergeCell ref="C129:E129"/>
    <mergeCell ref="F128:G128"/>
    <mergeCell ref="F129:G129"/>
    <mergeCell ref="F127:G127"/>
    <mergeCell ref="F126:G126"/>
  </mergeCells>
  <pageMargins left="3.937007874015748E-2" right="3.937007874015748E-2" top="0.55118110236220474" bottom="0.55118110236220474" header="0.31496062992125984" footer="0.31496062992125984"/>
  <pageSetup paperSize="9" scale="7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2022-02-02T06:32:07Z</cp:lastPrinted>
  <dcterms:created xsi:type="dcterms:W3CDTF">2017-08-07T04:16:40Z</dcterms:created>
  <dcterms:modified xsi:type="dcterms:W3CDTF">2022-02-02T09:37:46Z</dcterms:modified>
</cp:coreProperties>
</file>